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55" windowHeight="5205" activeTab="1"/>
  </bookViews>
  <sheets>
    <sheet name="Sheet2" sheetId="2" r:id="rId1"/>
    <sheet name="Sheet1" sheetId="1" r:id="rId2"/>
    <sheet name="Sheet3" sheetId="3" r:id="rId3"/>
  </sheets>
  <definedNames>
    <definedName name="_xlnm.Print_Area" localSheetId="1">Sheet1!$A$1:$I$626</definedName>
    <definedName name="_xlnm.Print_Area" localSheetId="0">Sheet2!$A$1:$K$53</definedName>
    <definedName name="_xlnm.Print_Titles" localSheetId="1">Sheet1!$4:$16</definedName>
  </definedNames>
  <calcPr calcId="145621"/>
</workbook>
</file>

<file path=xl/calcChain.xml><?xml version="1.0" encoding="utf-8"?>
<calcChain xmlns="http://schemas.openxmlformats.org/spreadsheetml/2006/main">
  <c r="I616" i="1" l="1"/>
  <c r="I476" i="1" l="1"/>
  <c r="I475" i="1"/>
  <c r="I474" i="1"/>
  <c r="I471" i="1"/>
  <c r="I470" i="1"/>
  <c r="I469" i="1"/>
  <c r="I465" i="1"/>
  <c r="I464" i="1"/>
  <c r="I463" i="1"/>
  <c r="I462" i="1"/>
  <c r="I459" i="1"/>
  <c r="I456" i="1"/>
  <c r="I455" i="1"/>
  <c r="I454" i="1"/>
  <c r="I451" i="1"/>
  <c r="I450" i="1"/>
  <c r="I449" i="1"/>
  <c r="I445" i="1"/>
  <c r="I444" i="1"/>
  <c r="I443" i="1"/>
  <c r="I442" i="1"/>
  <c r="I441" i="1"/>
  <c r="I437" i="1"/>
  <c r="I435" i="1"/>
  <c r="I433" i="1"/>
  <c r="I431" i="1"/>
  <c r="I503" i="1" l="1"/>
  <c r="I501" i="1"/>
  <c r="I527" i="1"/>
  <c r="I438" i="1"/>
  <c r="I426" i="1"/>
  <c r="I425" i="1"/>
  <c r="I423" i="1"/>
  <c r="I420" i="1"/>
  <c r="I410" i="1"/>
  <c r="I409" i="1"/>
  <c r="I402" i="1"/>
  <c r="I403" i="1"/>
  <c r="I401" i="1"/>
  <c r="I397" i="1"/>
  <c r="I396" i="1"/>
  <c r="I387" i="1"/>
  <c r="I386" i="1"/>
  <c r="I378" i="1"/>
  <c r="I379" i="1"/>
  <c r="I377" i="1"/>
  <c r="I364" i="1"/>
  <c r="I362" i="1"/>
  <c r="I361" i="1"/>
  <c r="I344" i="1"/>
  <c r="I343" i="1"/>
  <c r="I339" i="1"/>
  <c r="I335" i="1"/>
  <c r="I333" i="1"/>
  <c r="I332" i="1"/>
  <c r="I329" i="1"/>
  <c r="I328" i="1"/>
  <c r="I325" i="1"/>
  <c r="I323" i="1"/>
  <c r="I319" i="1"/>
  <c r="I317" i="1"/>
  <c r="I316" i="1"/>
  <c r="I287" i="1"/>
  <c r="I274" i="1"/>
  <c r="I275" i="1"/>
  <c r="I276" i="1"/>
  <c r="I273" i="1"/>
  <c r="I259" i="1"/>
  <c r="I258" i="1"/>
  <c r="I247" i="1"/>
  <c r="I240" i="1"/>
  <c r="I241" i="1"/>
  <c r="I239" i="1"/>
  <c r="I231" i="1"/>
  <c r="I229" i="1"/>
  <c r="I227" i="1"/>
  <c r="I225" i="1"/>
  <c r="I219" i="1"/>
  <c r="I215" i="1"/>
  <c r="I214" i="1"/>
  <c r="I211" i="1"/>
  <c r="I210" i="1"/>
  <c r="I205" i="1"/>
  <c r="I197" i="1"/>
  <c r="I195" i="1"/>
  <c r="I191" i="1"/>
  <c r="I183" i="1"/>
  <c r="I184" i="1"/>
  <c r="I185" i="1"/>
  <c r="I186" i="1"/>
  <c r="I187" i="1"/>
  <c r="I182" i="1"/>
  <c r="I178" i="1"/>
  <c r="I177" i="1"/>
  <c r="I173" i="1"/>
  <c r="I171" i="1"/>
  <c r="I168" i="1"/>
  <c r="I167" i="1"/>
  <c r="I165" i="1"/>
  <c r="I119" i="1"/>
  <c r="I120" i="1"/>
  <c r="I118" i="1"/>
  <c r="I114" i="1"/>
  <c r="I113" i="1"/>
  <c r="I111" i="1"/>
  <c r="I110" i="1"/>
  <c r="I106" i="1"/>
  <c r="I105" i="1"/>
  <c r="I103" i="1"/>
  <c r="I102" i="1"/>
  <c r="I98" i="1"/>
  <c r="I97" i="1"/>
  <c r="I95" i="1"/>
  <c r="I94" i="1"/>
  <c r="I90" i="1"/>
  <c r="I89" i="1"/>
  <c r="I87" i="1"/>
  <c r="I86" i="1"/>
  <c r="I82" i="1"/>
  <c r="I81" i="1"/>
  <c r="I79" i="1"/>
  <c r="I78" i="1"/>
  <c r="I72" i="1"/>
  <c r="I70" i="1"/>
  <c r="I68" i="1"/>
  <c r="I65" i="1"/>
  <c r="I60" i="1"/>
  <c r="I58" i="1"/>
  <c r="I57" i="1"/>
  <c r="I54" i="1"/>
  <c r="I51" i="1"/>
  <c r="I50" i="1"/>
  <c r="I48" i="1"/>
  <c r="I47" i="1"/>
  <c r="I40" i="1"/>
  <c r="I38" i="1"/>
  <c r="I34" i="1"/>
  <c r="I32" i="1"/>
  <c r="I30" i="1"/>
  <c r="I557" i="1" l="1"/>
  <c r="I606" i="1"/>
  <c r="I607" i="1"/>
  <c r="I608" i="1"/>
  <c r="I609" i="1"/>
  <c r="I605" i="1" l="1"/>
  <c r="I602" i="1"/>
  <c r="I601" i="1"/>
  <c r="G30" i="1" l="1"/>
  <c r="G32" i="1"/>
  <c r="G34" i="1"/>
  <c r="G38" i="1"/>
  <c r="G40" i="1"/>
  <c r="G47" i="1"/>
  <c r="G48" i="1"/>
  <c r="G50" i="1"/>
  <c r="G51" i="1"/>
  <c r="G54" i="1"/>
  <c r="G57" i="1"/>
  <c r="G58" i="1"/>
  <c r="G60" i="1"/>
  <c r="G65" i="1"/>
  <c r="G68" i="1"/>
  <c r="G70" i="1"/>
  <c r="G72" i="1"/>
  <c r="G78" i="1"/>
  <c r="G79" i="1"/>
  <c r="G81" i="1"/>
  <c r="G82" i="1"/>
  <c r="G86" i="1"/>
  <c r="G87" i="1"/>
  <c r="G89" i="1"/>
  <c r="G90" i="1"/>
  <c r="G94" i="1"/>
  <c r="G95" i="1"/>
  <c r="G97" i="1"/>
  <c r="G98" i="1"/>
  <c r="G102" i="1"/>
  <c r="G103" i="1"/>
  <c r="G105" i="1"/>
  <c r="G106" i="1"/>
  <c r="G110" i="1"/>
  <c r="G111" i="1"/>
  <c r="G113" i="1"/>
  <c r="G114" i="1"/>
  <c r="G125" i="1"/>
  <c r="G126" i="1"/>
  <c r="G127" i="1"/>
  <c r="G128" i="1"/>
  <c r="G133" i="1"/>
  <c r="G134" i="1"/>
  <c r="G140" i="1"/>
  <c r="G141" i="1"/>
  <c r="G144" i="1"/>
  <c r="G147" i="1"/>
  <c r="G152" i="1"/>
  <c r="G153" i="1"/>
  <c r="G155" i="1"/>
  <c r="G159" i="1"/>
  <c r="G160" i="1"/>
  <c r="G162" i="1"/>
  <c r="G165" i="1"/>
  <c r="G167" i="1"/>
  <c r="G168" i="1"/>
  <c r="G171" i="1"/>
  <c r="G173" i="1"/>
  <c r="G177" i="1"/>
  <c r="G178" i="1"/>
  <c r="G182" i="1"/>
  <c r="G183" i="1"/>
  <c r="G185" i="1"/>
  <c r="G186" i="1"/>
  <c r="G187" i="1"/>
  <c r="G191" i="1"/>
  <c r="G195" i="1"/>
  <c r="G197" i="1"/>
  <c r="G205" i="1"/>
  <c r="G210" i="1"/>
  <c r="G211" i="1"/>
  <c r="G214" i="1"/>
  <c r="G215" i="1"/>
  <c r="G219" i="1"/>
  <c r="G225" i="1"/>
  <c r="G227" i="1"/>
  <c r="G229" i="1"/>
  <c r="G231" i="1"/>
  <c r="G239" i="1"/>
  <c r="G240" i="1"/>
  <c r="G241" i="1"/>
  <c r="G247" i="1"/>
  <c r="G258" i="1"/>
  <c r="G259" i="1"/>
  <c r="G316" i="1"/>
  <c r="G317" i="1"/>
  <c r="G319" i="1"/>
  <c r="G323" i="1"/>
  <c r="G325" i="1"/>
  <c r="G328" i="1"/>
  <c r="G329" i="1"/>
  <c r="G332" i="1"/>
  <c r="G333" i="1"/>
  <c r="G335" i="1"/>
  <c r="G339" i="1"/>
  <c r="G343" i="1"/>
  <c r="G344" i="1"/>
  <c r="G361" i="1"/>
  <c r="G362" i="1"/>
  <c r="G364" i="1"/>
  <c r="G377" i="1"/>
  <c r="G378" i="1"/>
  <c r="G379" i="1"/>
  <c r="G386" i="1"/>
  <c r="G387" i="1"/>
  <c r="G396" i="1"/>
  <c r="G397" i="1"/>
  <c r="G401" i="1"/>
  <c r="G402" i="1"/>
  <c r="G403" i="1"/>
  <c r="G409" i="1"/>
  <c r="G410" i="1"/>
  <c r="G420" i="1"/>
  <c r="G423" i="1"/>
  <c r="G425" i="1"/>
  <c r="G426" i="1"/>
  <c r="G431" i="1"/>
  <c r="G433" i="1"/>
  <c r="G435" i="1"/>
  <c r="G501" i="1"/>
  <c r="G503" i="1"/>
  <c r="G527" i="1"/>
  <c r="G555" i="1"/>
  <c r="G557" i="1"/>
  <c r="G559" i="1"/>
  <c r="G561" i="1"/>
  <c r="G564" i="1"/>
  <c r="G567" i="1"/>
  <c r="G569" i="1"/>
  <c r="J617" i="1" l="1"/>
  <c r="J625" i="1"/>
  <c r="J618" i="1"/>
  <c r="J619" i="1"/>
  <c r="J621" i="1"/>
  <c r="J622" i="1"/>
  <c r="J623" i="1"/>
  <c r="J614" i="1"/>
  <c r="J620" i="1" s="1"/>
  <c r="J624" i="1" l="1"/>
  <c r="E40" i="1"/>
  <c r="E597" i="1"/>
  <c r="E595" i="1"/>
  <c r="E593" i="1"/>
  <c r="E592" i="1"/>
  <c r="E586" i="1"/>
  <c r="E580" i="1"/>
  <c r="E578" i="1"/>
  <c r="E569" i="1"/>
  <c r="E567" i="1"/>
  <c r="E564" i="1"/>
  <c r="E561" i="1"/>
  <c r="E559" i="1"/>
  <c r="E557" i="1"/>
  <c r="E555" i="1"/>
  <c r="E527" i="1"/>
  <c r="E503" i="1"/>
  <c r="E501" i="1"/>
  <c r="E457" i="1"/>
  <c r="E455" i="1"/>
  <c r="E453" i="1"/>
  <c r="E452" i="1"/>
  <c r="E451" i="1"/>
  <c r="E440" i="1"/>
  <c r="E435" i="1"/>
  <c r="E433" i="1"/>
  <c r="E431" i="1"/>
  <c r="E426" i="1"/>
  <c r="E425" i="1"/>
  <c r="E423" i="1"/>
  <c r="E420" i="1"/>
  <c r="E410" i="1"/>
  <c r="E409" i="1"/>
  <c r="E403" i="1"/>
  <c r="E402" i="1"/>
  <c r="E401" i="1"/>
  <c r="E397" i="1"/>
  <c r="E396" i="1"/>
  <c r="E387" i="1"/>
  <c r="E386" i="1"/>
  <c r="E379" i="1"/>
  <c r="E378" i="1"/>
  <c r="E377" i="1"/>
  <c r="E364" i="1"/>
  <c r="E362" i="1"/>
  <c r="E361" i="1"/>
  <c r="E344" i="1"/>
  <c r="E343" i="1"/>
  <c r="E339" i="1"/>
  <c r="E335" i="1"/>
  <c r="E333" i="1"/>
  <c r="E332" i="1"/>
  <c r="E329" i="1"/>
  <c r="E328" i="1"/>
  <c r="E325" i="1"/>
  <c r="E323" i="1"/>
  <c r="E319" i="1"/>
  <c r="E317" i="1"/>
  <c r="E316" i="1"/>
  <c r="E287" i="1"/>
  <c r="E276" i="1"/>
  <c r="E275" i="1"/>
  <c r="E274" i="1"/>
  <c r="E273" i="1"/>
  <c r="E259" i="1"/>
  <c r="E258" i="1"/>
  <c r="E247" i="1"/>
  <c r="E241" i="1"/>
  <c r="E240" i="1"/>
  <c r="E239" i="1"/>
  <c r="E231" i="1"/>
  <c r="E229" i="1"/>
  <c r="E227" i="1"/>
  <c r="E225" i="1"/>
  <c r="E219" i="1"/>
  <c r="E215" i="1"/>
  <c r="E214" i="1"/>
  <c r="E211" i="1"/>
  <c r="E210" i="1"/>
  <c r="E205" i="1"/>
  <c r="E197" i="1"/>
  <c r="E195" i="1"/>
  <c r="E191" i="1"/>
  <c r="E187" i="1"/>
  <c r="E186" i="1"/>
  <c r="E185" i="1"/>
  <c r="E183" i="1"/>
  <c r="E182" i="1"/>
  <c r="E178" i="1"/>
  <c r="E177" i="1"/>
  <c r="E173" i="1"/>
  <c r="E171" i="1"/>
  <c r="E168" i="1"/>
  <c r="E167" i="1"/>
  <c r="E165" i="1"/>
  <c r="E162" i="1"/>
  <c r="E160" i="1"/>
  <c r="E159" i="1"/>
  <c r="E155" i="1"/>
  <c r="E153" i="1"/>
  <c r="E152" i="1"/>
  <c r="E147" i="1"/>
  <c r="E144" i="1"/>
  <c r="E141" i="1"/>
  <c r="E140" i="1"/>
  <c r="E134" i="1"/>
  <c r="E133" i="1"/>
  <c r="E128" i="1"/>
  <c r="E127" i="1"/>
  <c r="E126" i="1"/>
  <c r="E125" i="1"/>
  <c r="E114" i="1"/>
  <c r="E113" i="1"/>
  <c r="E111" i="1"/>
  <c r="E110" i="1"/>
  <c r="E106" i="1"/>
  <c r="E105" i="1"/>
  <c r="E103" i="1"/>
  <c r="E102" i="1"/>
  <c r="E98" i="1"/>
  <c r="E97" i="1"/>
  <c r="E95" i="1"/>
  <c r="E94" i="1"/>
  <c r="E90" i="1"/>
  <c r="E89" i="1"/>
  <c r="E87" i="1"/>
  <c r="E86" i="1"/>
  <c r="E82" i="1"/>
  <c r="E81" i="1"/>
  <c r="E79" i="1"/>
  <c r="E78" i="1"/>
  <c r="E72" i="1"/>
  <c r="E70" i="1"/>
  <c r="E68" i="1"/>
  <c r="E65" i="1"/>
  <c r="E60" i="1"/>
  <c r="E58" i="1"/>
  <c r="E57" i="1"/>
  <c r="E54" i="1"/>
  <c r="E51" i="1"/>
  <c r="E50" i="1"/>
  <c r="E48" i="1"/>
  <c r="E47" i="1"/>
  <c r="E38" i="1"/>
  <c r="E34" i="1"/>
  <c r="E32" i="1"/>
  <c r="E30" i="1"/>
  <c r="M615" i="1" l="1"/>
  <c r="M617" i="1"/>
  <c r="M618" i="1"/>
  <c r="M619" i="1"/>
  <c r="M620" i="1"/>
  <c r="M621" i="1"/>
  <c r="M622" i="1"/>
  <c r="M623" i="1"/>
  <c r="M624" i="1"/>
  <c r="M625" i="1"/>
  <c r="M626" i="1"/>
  <c r="M614" i="1"/>
  <c r="I597" i="1" l="1"/>
  <c r="I595" i="1"/>
  <c r="I593" i="1"/>
  <c r="I592" i="1"/>
  <c r="I586" i="1"/>
  <c r="I580" i="1"/>
  <c r="I578" i="1"/>
  <c r="I569" i="1"/>
  <c r="I567" i="1"/>
  <c r="I564" i="1"/>
  <c r="I561" i="1"/>
  <c r="I559" i="1"/>
  <c r="I555" i="1"/>
</calcChain>
</file>

<file path=xl/sharedStrings.xml><?xml version="1.0" encoding="utf-8"?>
<sst xmlns="http://schemas.openxmlformats.org/spreadsheetml/2006/main" count="812" uniqueCount="514">
  <si>
    <t>be at least the following:</t>
  </si>
  <si>
    <t xml:space="preserve">Deposits referred to in bylaw 7(1) of the bylaws, are calculated at three times the </t>
  </si>
  <si>
    <t xml:space="preserve">estimated monthly consumption of electricity, or at the Municipality’s discretion, but shall </t>
  </si>
  <si>
    <t xml:space="preserve">           functions approved by the Council:</t>
  </si>
  <si>
    <t xml:space="preserve">           (a)       Conducted for personal gain (per session)………………………………...R                     </t>
  </si>
  <si>
    <t xml:space="preserve">           (b)      Not conducted for personal gain (per session)……………………………..R</t>
  </si>
  <si>
    <t xml:space="preserve">The hours of use for the above will be 07h00-24h00 (or part thereof) and a session will </t>
  </si>
  <si>
    <t>be three hours or part thereof.</t>
  </si>
  <si>
    <t xml:space="preserve">Deposits to be paid in advance in cash. Temporary bookings will be accepted subject  </t>
  </si>
  <si>
    <t xml:space="preserve">to  50%  of the required deposit being paid in advance and the balance payable 24 </t>
  </si>
  <si>
    <t>hours prior to the event.</t>
  </si>
  <si>
    <t xml:space="preserve">                          Municipality at the time of making the reservation.</t>
  </si>
  <si>
    <t xml:space="preserve">               (ii)      The hirer shall be responsible for all damages, breakages, or losses in   </t>
  </si>
  <si>
    <t xml:space="preserve">                          Manager.</t>
  </si>
  <si>
    <t xml:space="preserve">              (iii)      The Council shall not be responsible for the property of the hirer, </t>
  </si>
  <si>
    <t xml:space="preserve">                          respect of the Council’s property during the hire of the public hall and     </t>
  </si>
  <si>
    <t xml:space="preserve">                          may be required to lodge a deposit at the discretion of the Municipal </t>
  </si>
  <si>
    <t xml:space="preserve">                          spectator, or any other person,  and the hirer shall make all the</t>
  </si>
  <si>
    <t xml:space="preserve">                         during the period of lease</t>
  </si>
  <si>
    <t xml:space="preserve">                          necessary arrangements for the safety of the public halls and kitchen </t>
  </si>
  <si>
    <t xml:space="preserve">           Any welfare, school or other non-profit organization may apply for a rebate, to the </t>
  </si>
  <si>
    <t xml:space="preserve">           Municipality , on any of the above tariffs.</t>
  </si>
  <si>
    <t xml:space="preserve">          (ii)   prepayment of the estimated costs as calculated by the CFO, and there shall  </t>
  </si>
  <si>
    <t xml:space="preserve">                 be payable a sum calculated at cost plus 10% thereof.</t>
  </si>
  <si>
    <t xml:space="preserve">                        voters lists, minutes, valuation roll or……………………………………….R</t>
  </si>
  <si>
    <t xml:space="preserve">          (2)        Valuation roll – per copy ……………………………………………….…….R</t>
  </si>
  <si>
    <t xml:space="preserve">         (3)         Voters list – per copy ………………………………………………………...R</t>
  </si>
  <si>
    <t xml:space="preserve">         (5)         Bylaws – per page……………………………………………. ……………..R</t>
  </si>
  <si>
    <t xml:space="preserve">                      (b)   per inspection ……………………………………………………………R</t>
  </si>
  <si>
    <t xml:space="preserve">                      (a)   per page …………………………………………...…………………….R</t>
  </si>
  <si>
    <t xml:space="preserve">        (8)        Valuation appeals……………………………………………...………………R</t>
  </si>
  <si>
    <t xml:space="preserve">    (12)         Deposits for the use of sidewalks by any person requiring using the same  </t>
  </si>
  <si>
    <t xml:space="preserve">                    for whatever purpose shall be determined by the responsible officer.</t>
  </si>
  <si>
    <t xml:space="preserve">          (2)   Garden or other bulky refuse from other than trade and manufacturing </t>
  </si>
  <si>
    <t xml:space="preserve">                  premises</t>
  </si>
  <si>
    <t xml:space="preserve">         (3)   Removal other refuse</t>
  </si>
  <si>
    <t xml:space="preserve">        (4)   Domestic refuse (for the amount of services deemed necessary by the </t>
  </si>
  <si>
    <t xml:space="preserve">                (council) in all areas -</t>
  </si>
  <si>
    <t xml:space="preserve">        (5)  The municipality shall collect from the owner or occupier of the premises </t>
  </si>
  <si>
    <t xml:space="preserve">               concerned a deposit sufficient to cover charges for the services for two  </t>
  </si>
  <si>
    <t xml:space="preserve">               months, expect where otherwise resolved by Council.</t>
  </si>
  <si>
    <t xml:space="preserve">               (2)   Use of swimming pool by professional coach for coaching purposes, per </t>
  </si>
  <si>
    <t xml:space="preserve">               (3)   For use of electric lighting during the use of the swimming bath for </t>
  </si>
  <si>
    <t xml:space="preserve">            (i)   Rent per month or part thereof for training on one day a week excluding </t>
  </si>
  <si>
    <t xml:space="preserve">           (ii)   Rent per month or part thereof for training on two days per wook excluding </t>
  </si>
  <si>
    <t xml:space="preserve">         (iv)   other-</t>
  </si>
  <si>
    <t xml:space="preserve">                Admission charges;</t>
  </si>
  <si>
    <t xml:space="preserve">                      (a) Burial of a stillborn infant                                                </t>
  </si>
  <si>
    <t xml:space="preserve">                      (b) Burial of a person under the age of twelve years             </t>
  </si>
  <si>
    <t xml:space="preserve">                      (c) Burial of a person over the age of twelve years               </t>
  </si>
  <si>
    <t xml:space="preserve">                    (a) Burial of stillborn infant                                                     </t>
  </si>
  <si>
    <t xml:space="preserve">                    (b) Burial of a person under the age of twelve years                </t>
  </si>
  <si>
    <t xml:space="preserve">                    (c) Burial of a person over the age of twelve years                  </t>
  </si>
  <si>
    <t>(b)                  Signs other than temporary signs:</t>
  </si>
  <si>
    <t xml:space="preserve">                                 Morning        09h00 - 13h30</t>
  </si>
  <si>
    <t>MUNICIPALITY</t>
  </si>
  <si>
    <t>TARIFFS OF CHARGES</t>
  </si>
  <si>
    <t>Licence fees for advertising signs</t>
  </si>
  <si>
    <t>Subject to the conditions as laid down by the Council from time to time.</t>
  </si>
  <si>
    <t>All charges are for the period stated or part thereof.</t>
  </si>
  <si>
    <t>Per function:</t>
  </si>
  <si>
    <t>Deposit Charges</t>
  </si>
  <si>
    <t>Cost + 25%</t>
  </si>
  <si>
    <t xml:space="preserve">     </t>
  </si>
  <si>
    <t xml:space="preserve">                 </t>
  </si>
  <si>
    <t xml:space="preserve">      </t>
  </si>
  <si>
    <t xml:space="preserve">       </t>
  </si>
  <si>
    <t xml:space="preserve">        </t>
  </si>
  <si>
    <t>Soccer and athletics fields or any other sport facility not expressly listed.</t>
  </si>
  <si>
    <t>Local clubs and schools</t>
  </si>
  <si>
    <t>Tennis, softball and netball courts</t>
  </si>
  <si>
    <t>E.        Rebates</t>
  </si>
  <si>
    <t>B.          (i)       HIRE OF SUNDUMBILI HALL (INCLUDING KITCHEN)</t>
  </si>
  <si>
    <t>C.        DEPOSITS</t>
  </si>
  <si>
    <t xml:space="preserve">               (i)    Twice the hire charge</t>
  </si>
  <si>
    <t xml:space="preserve">           (i)       TUGELA HALL MEETING ROOMS</t>
  </si>
  <si>
    <t xml:space="preserve">           A session will be:</t>
  </si>
  <si>
    <t xml:space="preserve">Any work undertaken or tariffs for which no specific provision exists in the Tariffs of Charges, shall be </t>
  </si>
  <si>
    <t>subject to –</t>
  </si>
  <si>
    <t xml:space="preserve">           (i)   the prior approval of the Municipal Manager;</t>
  </si>
  <si>
    <t xml:space="preserve">         (6)         Extracts and minutes of meetings</t>
  </si>
  <si>
    <t xml:space="preserve">         (7)        Photo copy charges </t>
  </si>
  <si>
    <t>Cost + 10%</t>
  </si>
  <si>
    <t xml:space="preserve">      (11)        Clearing of lots:</t>
  </si>
  <si>
    <t xml:space="preserve">             (1)   Business Refuse:</t>
  </si>
  <si>
    <t xml:space="preserve">                             With a minimum fee where there is no increasing floor area………….R</t>
  </si>
  <si>
    <t xml:space="preserve">Unless otherwise indicated, these tariffs shall apply to all areas in </t>
  </si>
  <si>
    <t>All tariffs shown hereunder are net, and any taxes, such as Value Added Tax will be</t>
  </si>
  <si>
    <t>added on.</t>
  </si>
  <si>
    <t>Domestic Consumers ,churches and old age homes</t>
  </si>
  <si>
    <t>Monthly service charge(which excludes any kilowatt hour of electricity consumed</t>
  </si>
  <si>
    <t>For a single-phase connection per month</t>
  </si>
  <si>
    <t>For a three-phase connection per month</t>
  </si>
  <si>
    <t>Indigent user</t>
  </si>
  <si>
    <t>Nil</t>
  </si>
  <si>
    <t>Consumption charge</t>
  </si>
  <si>
    <t>R0.35 / kwh</t>
  </si>
  <si>
    <t>3.2.</t>
  </si>
  <si>
    <t>Businesses, clubs, boarding houses, hotels, schools and hostels, Government/Provincial</t>
  </si>
  <si>
    <t>3.2.1.</t>
  </si>
  <si>
    <t>Monthly service charge(which charge excludes any kilowatt hour of electricity consumed</t>
  </si>
  <si>
    <t>3.2.2.</t>
  </si>
  <si>
    <t>Consumption Charge</t>
  </si>
  <si>
    <t>Irrespective of kwh used</t>
  </si>
  <si>
    <t>3.3.</t>
  </si>
  <si>
    <t>Large Consumers</t>
  </si>
  <si>
    <t>3.3.1.</t>
  </si>
  <si>
    <t>Monthly service charge (which charge excluded any kilowatt hour of electricity consumed)</t>
  </si>
  <si>
    <t>3.3.2.</t>
  </si>
  <si>
    <t>Consumption charge for KVA</t>
  </si>
  <si>
    <t>3.3.3.</t>
  </si>
  <si>
    <t>Consumption charges</t>
  </si>
  <si>
    <t>3.4.</t>
  </si>
  <si>
    <t>Bulk supply at 11 000 V</t>
  </si>
  <si>
    <t>3.4.1.</t>
  </si>
  <si>
    <t>Monthly supply at 11 000 V</t>
  </si>
  <si>
    <t>Monthly service charge (which charge excludes any kilowatt)</t>
  </si>
  <si>
    <t>Where 50 KVA or more is installed</t>
  </si>
  <si>
    <t>3.4.2.</t>
  </si>
  <si>
    <t>3.5.</t>
  </si>
  <si>
    <t>Testing Fee</t>
  </si>
  <si>
    <t>3.5.1</t>
  </si>
  <si>
    <t>Special fee for testing installation at consumers request, including Compliance tests</t>
  </si>
  <si>
    <t>3.5.2</t>
  </si>
  <si>
    <t>Meter test</t>
  </si>
  <si>
    <t>Single phase conventional meter</t>
  </si>
  <si>
    <t>400V Three phase conventional meter</t>
  </si>
  <si>
    <t>11 kv meter</t>
  </si>
  <si>
    <t xml:space="preserve">              </t>
  </si>
  <si>
    <t xml:space="preserve">Cost + 10%                                                                         </t>
  </si>
  <si>
    <t>3.5.3</t>
  </si>
  <si>
    <t>Inspection fee: after failure upon first test</t>
  </si>
  <si>
    <t>3.5.4</t>
  </si>
  <si>
    <t>Fee for checking meter reading</t>
  </si>
  <si>
    <t>(which fee will be refunded should the reading be found to be incorrect)</t>
  </si>
  <si>
    <t>Disconnection Charge</t>
  </si>
  <si>
    <t>3.6.1</t>
  </si>
  <si>
    <t>Final notice of demand</t>
  </si>
  <si>
    <t>3.6.2</t>
  </si>
  <si>
    <t>Properties within the municipal boundaries</t>
  </si>
  <si>
    <t>Properties outside the municipal boundaries(plus R2.00/km)</t>
  </si>
  <si>
    <t>Reconnection Charge (penalties for services that may be disconnected if not paid on due date)</t>
  </si>
  <si>
    <t>Properties within municipality</t>
  </si>
  <si>
    <t>3.7.1</t>
  </si>
  <si>
    <t>For non-payment of account</t>
  </si>
  <si>
    <t>3.7.2</t>
  </si>
  <si>
    <t>For other reasons, per each occasion</t>
  </si>
  <si>
    <t>Properties outside municipal boundary</t>
  </si>
  <si>
    <t>3.7.3</t>
  </si>
  <si>
    <t>3.7.4</t>
  </si>
  <si>
    <t>For other reasons, per each occasion (plus R2.00/km)</t>
  </si>
  <si>
    <t>3.7.5</t>
  </si>
  <si>
    <t>Connection charge – after office hours</t>
  </si>
  <si>
    <t>Disconnection</t>
  </si>
  <si>
    <t>Where disconnection is performed by a private contractor at the request of the</t>
  </si>
  <si>
    <t>Chief Financial Officer</t>
  </si>
  <si>
    <t>Connection Charge</t>
  </si>
  <si>
    <t>3.9.1</t>
  </si>
  <si>
    <t>60 A single-phase</t>
  </si>
  <si>
    <t>From the nearest point of supply not exceeding 40 m to the boundary of the property requiring connection</t>
  </si>
  <si>
    <t>3.9.2</t>
  </si>
  <si>
    <t>60 A Three-phase</t>
  </si>
  <si>
    <t>3.9.3</t>
  </si>
  <si>
    <t>3.9.4</t>
  </si>
  <si>
    <t>3.9.5</t>
  </si>
  <si>
    <t>Connection fees for the supply of Electricity to Building Contractors</t>
  </si>
  <si>
    <t>3.10.1</t>
  </si>
  <si>
    <t>Connections other than 3 phase</t>
  </si>
  <si>
    <t>Connection fees (including disconnection)</t>
  </si>
  <si>
    <t>Minimum monthly charge</t>
  </si>
  <si>
    <t>Plus all kilowatt hours consumed at Maximum period of supply 6 months</t>
  </si>
  <si>
    <t>3.10.2</t>
  </si>
  <si>
    <t>3 phase connections</t>
  </si>
  <si>
    <t>Supply  of electricity to Signboards</t>
  </si>
  <si>
    <t>Availability charge</t>
  </si>
  <si>
    <t>Tampering fee</t>
  </si>
  <si>
    <t>Special Meter reading (on request)</t>
  </si>
  <si>
    <t>Certificate of Compliance – revisit fee</t>
  </si>
  <si>
    <t>Inspection of Installation (on request)</t>
  </si>
  <si>
    <t>section 75 of the Municipal Systems Act (No. 32 of 2000) hereby published the</t>
  </si>
  <si>
    <t>2.1.</t>
  </si>
  <si>
    <t>ADVERTISING</t>
  </si>
  <si>
    <t>BUILDING PLAN TARIFFS</t>
  </si>
  <si>
    <t>A4</t>
  </si>
  <si>
    <t>A3</t>
  </si>
  <si>
    <t>A2</t>
  </si>
  <si>
    <t>A1</t>
  </si>
  <si>
    <t>A0</t>
  </si>
  <si>
    <t>Paper</t>
  </si>
  <si>
    <t>Film</t>
  </si>
  <si>
    <t>Media - Full Colour</t>
  </si>
  <si>
    <t>Media - Line Map</t>
  </si>
  <si>
    <t>2.2.</t>
  </si>
  <si>
    <t>2.2.1</t>
  </si>
  <si>
    <t>2.2.2</t>
  </si>
  <si>
    <t>2.2.3</t>
  </si>
  <si>
    <t>2.2.4</t>
  </si>
  <si>
    <t>2.2.5</t>
  </si>
  <si>
    <t>ELECTRICITY SUPPLY TARIFFS</t>
  </si>
  <si>
    <t>DEPOSITS</t>
  </si>
  <si>
    <t>HIRE OF PLANT AND EQUIPMENT</t>
  </si>
  <si>
    <t>HIRE OF PUBLIC HALLS</t>
  </si>
  <si>
    <t>JOBBING AND TARIFFS NOT PROVIDED FOR</t>
  </si>
  <si>
    <t>MISCELLANEOUS</t>
  </si>
  <si>
    <t xml:space="preserve">          (1)        Search fees – per plan, document or file produced for the Council's </t>
  </si>
  <si>
    <t xml:space="preserve">PUBLIC LIBRARY </t>
  </si>
  <si>
    <t xml:space="preserve">REFUSE REMOVAL SERVICE                                           </t>
  </si>
  <si>
    <t>PUBLIC SWIMMING POOL</t>
  </si>
  <si>
    <t xml:space="preserve">TOWN PLANNING MATTERS </t>
  </si>
  <si>
    <t>CEMETERY TARIFFS</t>
  </si>
  <si>
    <t>HIRE OF SPORTS FIELDS</t>
  </si>
  <si>
    <t xml:space="preserve"> following fees:</t>
  </si>
  <si>
    <t>Every application for the approval of any building plan shall be accompanied by the</t>
  </si>
  <si>
    <t>paid a charge representing the cost of material and labour plus 10% of such cost in</t>
  </si>
  <si>
    <t>respect of the connection from the boundary of the property requiring connection to the</t>
  </si>
  <si>
    <t xml:space="preserve">meter on the said property and in the event of the distance from the nearest point of </t>
  </si>
  <si>
    <t xml:space="preserve">In addition to the charges prescribed in sub-paragraphs 1 and 2 hereof, there shall be   </t>
  </si>
  <si>
    <t>supply to such boundary exceeding 40m in respect of such additional distance</t>
  </si>
  <si>
    <t>apparatus, all of which shall remain the property of the Council</t>
  </si>
  <si>
    <t xml:space="preserve">When overhead service connection to any property has to be reconstructed as to </t>
  </si>
  <si>
    <t>comply with the Machinery Occupational Safety Act a fee shall be paid in advance</t>
  </si>
  <si>
    <t xml:space="preserve">An availability charge is payable in respect of all properties, which can be yet or not </t>
  </si>
  <si>
    <t>served by the electricity reticulation network</t>
  </si>
  <si>
    <t xml:space="preserve">                                Evening         19h30 - 24h00</t>
  </si>
  <si>
    <t xml:space="preserve">                                Afternoon      14h30 - 18h30</t>
  </si>
  <si>
    <t>Irrespective of kwh used per month</t>
  </si>
  <si>
    <t xml:space="preserve">                     (a)  A4 – per page ……………………………………………….……………R</t>
  </si>
  <si>
    <t xml:space="preserve">                     (b)  A3 - per page ………………………………….…………….……………R</t>
  </si>
  <si>
    <t xml:space="preserve">       (1)       Penalties on overdue items:</t>
  </si>
  <si>
    <t xml:space="preserve">                  As prescribed in terms of provincial notice no.87 of 1953, as amended from  </t>
  </si>
  <si>
    <t xml:space="preserve">                  time to time.</t>
  </si>
  <si>
    <t xml:space="preserve">       (2)      Photocopy charges</t>
  </si>
  <si>
    <t>(a)            Temporary signs</t>
  </si>
  <si>
    <t xml:space="preserve">                  General advertisement of events, meetings</t>
  </si>
  <si>
    <t xml:space="preserve">                       (i)  0 - 20 or part thereof per poster     ………………...………………………R</t>
  </si>
  <si>
    <t xml:space="preserve">                    (c)   Minor works in terms of the National Building  Regulations </t>
  </si>
  <si>
    <t xml:space="preserve">                    (d)   Alterations and additions, per square meter of additional </t>
  </si>
  <si>
    <t xml:space="preserve">                   (e)    Amended plans with no increase in floor area………..………………...R</t>
  </si>
  <si>
    <t xml:space="preserve">                   (f)    Plans which have lapsed and are resubmitted without alteration</t>
  </si>
  <si>
    <t xml:space="preserve">                  (h)   Boundary walls or retaining walls over one meter high (additional to  </t>
  </si>
  <si>
    <t xml:space="preserve">                          other building plan fees)……………………………………………………R</t>
  </si>
  <si>
    <t xml:space="preserve">                  (i)     Pre-scrutiny of plans for comment………………………………………..R</t>
  </si>
  <si>
    <t xml:space="preserve">                  (j)   Sidewalk deposit (Verge fees)……………………………………………..R</t>
  </si>
  <si>
    <t xml:space="preserve">In the above, costs include the cost of the meter equipment and cables and service </t>
  </si>
  <si>
    <t>TOWNSHIP LAYOUT PLANS</t>
  </si>
  <si>
    <t>TRAFFIC AND SECURITY</t>
  </si>
  <si>
    <t xml:space="preserve">           (1)   The Removal of Light Motor Vehicles from Public Roads</t>
  </si>
  <si>
    <t>Contracted Out</t>
  </si>
  <si>
    <t xml:space="preserve">                   and Public Spaces</t>
  </si>
  <si>
    <t xml:space="preserve">           (2)   Release of Impounded Vehicles</t>
  </si>
  <si>
    <t xml:space="preserve">           (3)   Impounding Fees per day</t>
  </si>
  <si>
    <t xml:space="preserve">           (4)   Escort Fee (per hour per officer)</t>
  </si>
  <si>
    <t xml:space="preserve">           (5)   Escort Fee (per vehicle)</t>
  </si>
  <si>
    <t xml:space="preserve">           (6)   Service of Summons: </t>
  </si>
  <si>
    <t xml:space="preserve">                                   Personal</t>
  </si>
  <si>
    <t xml:space="preserve">                                   Non-personal</t>
  </si>
  <si>
    <t xml:space="preserve">           (7)   Taxi Stand Permits</t>
  </si>
  <si>
    <t xml:space="preserve">           (8)   Permit Application</t>
  </si>
  <si>
    <t xml:space="preserve">            (1)   Bails &amp; Fines</t>
  </si>
  <si>
    <t xml:space="preserve">                    (a)   Dogs</t>
  </si>
  <si>
    <t xml:space="preserve">                            (Failure to licence)</t>
  </si>
  <si>
    <t xml:space="preserve">                            (Failure to control)</t>
  </si>
  <si>
    <t xml:space="preserve">          (2)   Fees</t>
  </si>
  <si>
    <t xml:space="preserve"> </t>
  </si>
  <si>
    <t xml:space="preserve">                   (a)   Dog Licences</t>
  </si>
  <si>
    <t xml:space="preserve">                           Dog</t>
  </si>
  <si>
    <t xml:space="preserve">                           Any dog in excess of two</t>
  </si>
  <si>
    <t xml:space="preserve">         (3)   Tariff of Charges</t>
  </si>
  <si>
    <t xml:space="preserve">                   (a)   General By-Laws</t>
  </si>
  <si>
    <t xml:space="preserve">                           Dog Control </t>
  </si>
  <si>
    <t xml:space="preserve">                                    Seizure of Dog</t>
  </si>
  <si>
    <t xml:space="preserve">                                    Conveyance to Pound</t>
  </si>
  <si>
    <t xml:space="preserve">          (4)   Bystand</t>
  </si>
  <si>
    <t>DOG LICENCING</t>
  </si>
  <si>
    <t xml:space="preserve">                   (Admission of Guilt)</t>
  </si>
  <si>
    <t xml:space="preserve">          (5)   Loud Hailing - per day</t>
  </si>
  <si>
    <r>
      <t xml:space="preserve">                           Every m</t>
    </r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 xml:space="preserve"> thereafter………………………………………………………...R</t>
    </r>
  </si>
  <si>
    <r>
      <t>A.</t>
    </r>
    <r>
      <rPr>
        <sz val="16"/>
        <rFont val="Arial"/>
        <family val="2"/>
      </rPr>
      <t xml:space="preserve">       For meetings and other functions where promotion of culture is involved, or other </t>
    </r>
  </si>
  <si>
    <r>
      <t>D.</t>
    </r>
    <r>
      <rPr>
        <sz val="16"/>
        <rFont val="Arial"/>
        <family val="2"/>
      </rPr>
      <t xml:space="preserve">            (i)      The charges for the use of public halls shall be payable by the hirer to the  </t>
    </r>
  </si>
  <si>
    <r>
      <t xml:space="preserve">                    (a) for the first 1400m</t>
    </r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>…………………………………………………………R</t>
    </r>
  </si>
  <si>
    <r>
      <t xml:space="preserve">                    (b) for each subsequent m</t>
    </r>
    <r>
      <rPr>
        <vertAlign val="superscript"/>
        <sz val="16"/>
        <rFont val="Arial"/>
        <family val="2"/>
      </rPr>
      <t>2</t>
    </r>
    <r>
      <rPr>
        <sz val="16"/>
        <rFont val="Arial"/>
        <family val="2"/>
      </rPr>
      <t>……..………………………………………….….R</t>
    </r>
  </si>
  <si>
    <t>2006/2007</t>
  </si>
  <si>
    <t>fees</t>
  </si>
  <si>
    <t xml:space="preserve">25% of  original </t>
  </si>
  <si>
    <t xml:space="preserve">in order after the </t>
  </si>
  <si>
    <t>competition</t>
  </si>
  <si>
    <t xml:space="preserve">is refundable if the </t>
  </si>
  <si>
    <t xml:space="preserve">grounds are found to </t>
  </si>
  <si>
    <t xml:space="preserve">be in order after the </t>
  </si>
  <si>
    <t xml:space="preserve">156.50 of which R51.00 </t>
  </si>
  <si>
    <t xml:space="preserve">389.50 of which R74.00 </t>
  </si>
  <si>
    <t xml:space="preserve">832.70 of which R98.00 </t>
  </si>
  <si>
    <t xml:space="preserve">courts are found to be </t>
  </si>
  <si>
    <t xml:space="preserve">79.00 of which R24.00 </t>
  </si>
  <si>
    <t xml:space="preserve">234.00 of which R129.00 </t>
  </si>
  <si>
    <t xml:space="preserve">310.00 of which R206.00 </t>
  </si>
  <si>
    <t>Self Prepared  Prepared</t>
  </si>
  <si>
    <t>13.00                   246.80</t>
  </si>
  <si>
    <t>24.40                   743.00</t>
  </si>
  <si>
    <t>18.70                   494.90</t>
  </si>
  <si>
    <t>n/a                      824.80</t>
  </si>
  <si>
    <t>n/a                     1405.70</t>
  </si>
  <si>
    <t xml:space="preserve">n/a                     1979.40     </t>
  </si>
  <si>
    <t xml:space="preserve">               (1)   Daily, per admission per person ……………………………………R</t>
  </si>
  <si>
    <t xml:space="preserve">                       month or part thereof………………………………………………...R </t>
  </si>
  <si>
    <t xml:space="preserve">                      purposes per coaching or competition gathering per night..…..….R</t>
  </si>
  <si>
    <t xml:space="preserve">                                                                                           per gathering………R</t>
  </si>
  <si>
    <t xml:space="preserve">                  competitions………………………………………………………………R</t>
  </si>
  <si>
    <t xml:space="preserve">           (iii)   Competitions (per occasion)……………………………………………R</t>
  </si>
  <si>
    <t>(a)       Provincial competitions (per occasion)……………………………………..R</t>
  </si>
  <si>
    <t xml:space="preserve">(b)      International competitions (per occasion)……………………………………R </t>
  </si>
  <si>
    <t xml:space="preserve">            (i )             Rent per month or part thereof for training on one day a week </t>
  </si>
  <si>
    <t xml:space="preserve">                             excluding competitions…...……………………………………...R</t>
  </si>
  <si>
    <t xml:space="preserve">           (ii)              Rent per month or part thereof for training on two days per week </t>
  </si>
  <si>
    <t xml:space="preserve">                             excluding competitions….……………………………………….R</t>
  </si>
  <si>
    <t xml:space="preserve">          (iii)              Competitions (per occasion)…………………………………….R</t>
  </si>
  <si>
    <t>(a)    Provincial competitions (per occasion)………………………………………R</t>
  </si>
  <si>
    <t>(b)    International competitions (per occasion)………………………..……………R</t>
  </si>
  <si>
    <t>MANDENI</t>
  </si>
  <si>
    <t>Mandeni</t>
  </si>
  <si>
    <t xml:space="preserve">             All areas in Mandeni</t>
  </si>
  <si>
    <t xml:space="preserve">            (i)   Where refuse is accumulated for collection in approved receptacles - </t>
  </si>
  <si>
    <t xml:space="preserve">           (ii)   Where refuse is other wise accumulated for collection - per load or part </t>
  </si>
  <si>
    <t xml:space="preserve">          (iii)   Hospitals, schools, benevolent societies and institutions: </t>
  </si>
  <si>
    <t xml:space="preserve">               (a)      per dwelling house including churches per month,per 5 bags</t>
  </si>
  <si>
    <t>nil</t>
  </si>
  <si>
    <t xml:space="preserve">         (4)         Certificates – per each certificate/affidavit  …………………………………………..R</t>
  </si>
  <si>
    <t>/Kwh</t>
  </si>
  <si>
    <t xml:space="preserve">              (1)   Tariff for resident of Mandeni</t>
  </si>
  <si>
    <t xml:space="preserve">             (2)   Tariff for non-residents of Mandeni</t>
  </si>
  <si>
    <t>Rating cartegory</t>
  </si>
  <si>
    <t>Tariff</t>
  </si>
  <si>
    <t>Property rates tariff (Randage)</t>
  </si>
  <si>
    <t>Volume of waste collected to be equated to number of bags and the rate per bag shall be applied as determined by the Council</t>
  </si>
  <si>
    <t>Double hire fee</t>
  </si>
  <si>
    <t>3.1.1</t>
  </si>
  <si>
    <t>3.1.2</t>
  </si>
  <si>
    <t>Domestic high</t>
  </si>
  <si>
    <t>3.2.3</t>
  </si>
  <si>
    <t>Commercial Prepaid</t>
  </si>
  <si>
    <t>For single -phase connection per month</t>
  </si>
  <si>
    <t>Same as above</t>
  </si>
  <si>
    <t xml:space="preserve">         (ii)  30 - 50 or part thereof per poster……………………….....……………………...R</t>
  </si>
  <si>
    <t xml:space="preserve">                   Refundable deposit………….….…………………………………….…….……R          </t>
  </si>
  <si>
    <t xml:space="preserve">                    (ii)  For each sign, or each block of signs Regulation 18(6) for 6 months….R</t>
  </si>
  <si>
    <t xml:space="preserve">                     (i)  For each sign, or each block of signs  Regulation18(6) for 12 months..R</t>
  </si>
  <si>
    <r>
      <t xml:space="preserve">                            Every m</t>
    </r>
    <r>
      <rPr>
        <vertAlign val="superscript"/>
        <sz val="16"/>
        <rFont val="Arial"/>
        <family val="2"/>
      </rPr>
      <t xml:space="preserve">2 </t>
    </r>
    <r>
      <rPr>
        <sz val="16"/>
        <rFont val="Arial"/>
        <family val="2"/>
      </rPr>
      <t>thereafter... …………………………….. ………………….…..R</t>
    </r>
  </si>
  <si>
    <t xml:space="preserve">                     (a)  New buildings - first 20 square meters of floor space………...……….R</t>
  </si>
  <si>
    <t xml:space="preserve">                    (b)  Industrial Buidlings - first 300 square meters of floor space…..……….R</t>
  </si>
  <si>
    <t xml:space="preserve">                           Or other work not listed ..…………………………..….............................R</t>
  </si>
  <si>
    <t xml:space="preserve">                            Floor space…….……………………… ……………………..……………R</t>
  </si>
  <si>
    <t xml:space="preserve">                  (g)   Swimming pools, (additional to other building fees)…………….………..R</t>
  </si>
  <si>
    <t>Domestic consumer…………………………...….……………………………………………R</t>
  </si>
  <si>
    <t>Small Scale consumer ………………………………………………….………..…………...R</t>
  </si>
  <si>
    <t>Bulk consumer……………………………………………………………………...………….R</t>
  </si>
  <si>
    <t>Digger / loader per hour………………………………………………………………...…….R</t>
  </si>
  <si>
    <t xml:space="preserve">                       Copy per page - building/site plans…………………………………….……R</t>
  </si>
  <si>
    <t xml:space="preserve">        (9)        Township plan - per plan …………………………………………………..…R</t>
  </si>
  <si>
    <t xml:space="preserve">      (10)        Rates clearance- per certificate ………………………………………...…..R</t>
  </si>
  <si>
    <t xml:space="preserve">                  (a) A4 - per page………………………………………………………..….……R</t>
  </si>
  <si>
    <r>
      <t xml:space="preserve">                  </t>
    </r>
    <r>
      <rPr>
        <sz val="16"/>
        <rFont val="Arial"/>
        <family val="2"/>
      </rPr>
      <t>(b) A3 - per page…………………………………………………..…………….R</t>
    </r>
  </si>
  <si>
    <t xml:space="preserve">       (3)      Hire of Activities Room - Sundumbili - per hour…………………………...…..R</t>
  </si>
  <si>
    <t xml:space="preserve">       (4)      Deposit - Hire of Activities Room - double hire fee……...………………….…R</t>
  </si>
  <si>
    <t xml:space="preserve">                  per bag………..…………………………………………………...…………….R</t>
  </si>
  <si>
    <t xml:space="preserve">                  per bin/receptacle………………………………………………………….……R</t>
  </si>
  <si>
    <t xml:space="preserve">                  per drum………..………………………………………………………….……..R</t>
  </si>
  <si>
    <t xml:space="preserve">                  per load……………………………………………………………………...…..R</t>
  </si>
  <si>
    <t xml:space="preserve">                 (i)   per bag, per collection ……………………………………………………....R</t>
  </si>
  <si>
    <t xml:space="preserve">                  thereof……………………………………………………………………...…..…R </t>
  </si>
  <si>
    <t xml:space="preserve">                (ii)   per bin/receptacle, per collection………………………...……………….…R</t>
  </si>
  <si>
    <t xml:space="preserve">                 (i)   per 5 receptacles or part thereof, per collection……………………….…R</t>
  </si>
  <si>
    <t xml:space="preserve">                (ii)   per load or part thereof……………………………………………………....R</t>
  </si>
  <si>
    <t xml:space="preserve">                 (i)   per load of 4 cubic meters or part thereof………………………...………R</t>
  </si>
  <si>
    <t xml:space="preserve">                (ii)   per load of 1 cubic meter or part thereof……………………………...…..R</t>
  </si>
  <si>
    <t xml:space="preserve">                (i)   Building rubble- per load or part thereof…………………………….………R</t>
  </si>
  <si>
    <t xml:space="preserve">               (ii)   Removal of scrap vehicles………………………………………………...…R  </t>
  </si>
  <si>
    <t xml:space="preserve">              (iii)   Removal and disposal of carcasses…………………………………….…..R</t>
  </si>
  <si>
    <t xml:space="preserve">                         or part thereof……………………………………………………….……….R</t>
  </si>
  <si>
    <t xml:space="preserve">               (b)      per flat per month, per 5 bags or part thereof…………………...………R</t>
  </si>
  <si>
    <t xml:space="preserve">The Executive committee of the Mandeni Municipality, acting under the authority of  </t>
  </si>
  <si>
    <t>MANDENI MUNICIPALITY</t>
  </si>
  <si>
    <t>17.17               298.06</t>
  </si>
  <si>
    <t>22.59               597.70</t>
  </si>
  <si>
    <t>29.47               897.33</t>
  </si>
  <si>
    <t>n/a                 996.12</t>
  </si>
  <si>
    <t>n/a                 1697.67</t>
  </si>
  <si>
    <t>n/a                 2390.54</t>
  </si>
  <si>
    <t>R0.71/ kwh</t>
  </si>
  <si>
    <t>c/Kwh</t>
  </si>
  <si>
    <t>0     -   50</t>
  </si>
  <si>
    <t>351 -   600</t>
  </si>
  <si>
    <t>51   -   350</t>
  </si>
  <si>
    <t>Inclining Block Tariff in c/kWh</t>
  </si>
  <si>
    <t xml:space="preserve">       &gt;   600</t>
  </si>
  <si>
    <t>SCHEDULE OF TARIFF 2010/2012</t>
  </si>
  <si>
    <t>for 2012/13</t>
  </si>
  <si>
    <t xml:space="preserve">Acting Municipal Manager </t>
  </si>
  <si>
    <t>Mr S Khanyile</t>
  </si>
  <si>
    <t>2012/2013</t>
  </si>
  <si>
    <t>ANNEXURE A</t>
  </si>
  <si>
    <t>200.35 of which R66.78</t>
  </si>
  <si>
    <t>498.67 of which R99.74</t>
  </si>
  <si>
    <t>1066.00 of which R177.66</t>
  </si>
  <si>
    <t>101.13 of which R31.70</t>
  </si>
  <si>
    <t>298.07 of which R157.28</t>
  </si>
  <si>
    <t>396.25 of which R251.16</t>
  </si>
  <si>
    <t>2013/2014</t>
  </si>
  <si>
    <t>212.37 of which R70.79</t>
  </si>
  <si>
    <t>528.59 of which R105.72</t>
  </si>
  <si>
    <t>1129.96 of which R188.32</t>
  </si>
  <si>
    <t>107.20 of which R33.60</t>
  </si>
  <si>
    <t>315.95 of which R166.72</t>
  </si>
  <si>
    <t>420.03 of which R266.23</t>
  </si>
  <si>
    <t>subjoined  tariffs of charges as made by  the municipality of the said Municipality</t>
  </si>
  <si>
    <t xml:space="preserve">               (1)     Town planning scheme clauses, documents…………………………...…  R</t>
  </si>
  <si>
    <t xml:space="preserve">               (2)     A 4</t>
  </si>
  <si>
    <t>TOWN PLANNING SCHEME MAPS</t>
  </si>
  <si>
    <t xml:space="preserve">               (3)     A 3</t>
  </si>
  <si>
    <t xml:space="preserve">              (4)     A0-1</t>
  </si>
  <si>
    <t>2. Town Planning Zoning Certificate</t>
  </si>
  <si>
    <t>Cartegories                                                                                             Rating Category</t>
  </si>
  <si>
    <t>3.10.</t>
  </si>
  <si>
    <t>NEW</t>
  </si>
  <si>
    <t>BUSINESS LICENCES FEES</t>
  </si>
  <si>
    <t>Application for business licence</t>
  </si>
  <si>
    <t>New</t>
  </si>
  <si>
    <t>Informal Traders Permit</t>
  </si>
  <si>
    <t>For personal gain..............................................……………………………………...……..R</t>
  </si>
  <si>
    <t>Per Hour</t>
  </si>
  <si>
    <t>Wedding Events ……………….......……………………………………………………..…..R</t>
  </si>
  <si>
    <t>Cultural, Contest, Religious.......................................................................................……R</t>
  </si>
  <si>
    <t>Political and public meetings ……...........................……………………………………..…R</t>
  </si>
  <si>
    <t xml:space="preserve">              (ii)    Deposir for hiring…………………………………..…………………….R</t>
  </si>
  <si>
    <t xml:space="preserve">    (13)        Tender value up to R200 000.00 - non  refundable -per tender document........R</t>
  </si>
  <si>
    <t xml:space="preserve">                   Tender value below R500 000.00 - non  refundable -per tender document......R</t>
  </si>
  <si>
    <t xml:space="preserve">                   Tender value Above R500 000.00-non  refundable -per tender document........R</t>
  </si>
  <si>
    <t>Special Provision for Electricity</t>
  </si>
  <si>
    <t>RENTAL OF INFORMAL TRADERS STALLS (TYPE A)</t>
  </si>
  <si>
    <t>RENTAL OF INFORMAL TRADERS STALLS (TYPE B)</t>
  </si>
  <si>
    <t>RENTAL OF INFORMAL TRADERS STALLS (TYPE C)</t>
  </si>
  <si>
    <t>RENTAL OF VACANT TRADING SPACE (TYPE D)</t>
  </si>
  <si>
    <t>RENTAL OF MOBILE TRADERS</t>
  </si>
  <si>
    <t>3. Township</t>
  </si>
  <si>
    <t>(i) Establishment of a Township</t>
  </si>
  <si>
    <t>(ii) Extension of a Township</t>
  </si>
  <si>
    <t>(iii) Amendment of cancelation of a general plan of a township</t>
  </si>
  <si>
    <t>(iv) Extension of the validity of time for an approved township</t>
  </si>
  <si>
    <t>(v) Amendment to a layout plan</t>
  </si>
  <si>
    <t>4. Land use Scheme</t>
  </si>
  <si>
    <t>(i) Adoption of a land use scheme</t>
  </si>
  <si>
    <t>(ii) Amendment of a land use scheme</t>
  </si>
  <si>
    <t>(iii) Development situated outside of a scheme</t>
  </si>
  <si>
    <t>5. Use Rights</t>
  </si>
  <si>
    <t>(i) Rezoning</t>
  </si>
  <si>
    <t>(ii) Special consent</t>
  </si>
  <si>
    <t>(iii) Issuing of a zoning certificate</t>
  </si>
  <si>
    <t>(i) Removal of restrictive conditions of title</t>
  </si>
  <si>
    <t>6. Restrictive Conditions</t>
  </si>
  <si>
    <t>7. Subdivision and Consolidation</t>
  </si>
  <si>
    <t>(i) Subdivision basic fee</t>
  </si>
  <si>
    <t>(ii) Subdivision per erven in addition to basic fee</t>
  </si>
  <si>
    <t>(iii) Consolidation</t>
  </si>
  <si>
    <t>(iv)Consolidation - 5 or more stands in addition to basic fee</t>
  </si>
  <si>
    <t>8. Relaxations</t>
  </si>
  <si>
    <t>Building line relaxation</t>
  </si>
  <si>
    <t>Relaxation of a height restriction</t>
  </si>
  <si>
    <t>Municipal servitude</t>
  </si>
  <si>
    <t>9.Closure of Public Space</t>
  </si>
  <si>
    <t>(i) Permanent Closure</t>
  </si>
  <si>
    <t>(ii)Temporary Closure - Street (exclude funeral)</t>
  </si>
  <si>
    <t>(iii) Temporary Closure - Park</t>
  </si>
  <si>
    <t>Commercial                                                                                                                         3</t>
  </si>
  <si>
    <t xml:space="preserve">Residential                                                                                                                           1                                                                                                                     </t>
  </si>
  <si>
    <t>Tariff 2016/17</t>
  </si>
  <si>
    <t>2016/2017</t>
  </si>
  <si>
    <t>Farms Agricultural Purpose                                                                                                                                   5</t>
  </si>
  <si>
    <t>Farms Commercial Purpose</t>
  </si>
  <si>
    <t xml:space="preserve">Farms Other than (i) and (ii)  </t>
  </si>
  <si>
    <t>State owned Properties</t>
  </si>
  <si>
    <t>Municipal Properties</t>
  </si>
  <si>
    <t>Public Service Infrastructure</t>
  </si>
  <si>
    <t>Public benefit organisation</t>
  </si>
  <si>
    <t>Vacant Land</t>
  </si>
  <si>
    <t>19.40               336.79</t>
  </si>
  <si>
    <t>24.08               675.39</t>
  </si>
  <si>
    <t>31.42              1013.94</t>
  </si>
  <si>
    <t>n/a                 1125.57</t>
  </si>
  <si>
    <t>n/a                 1918.30</t>
  </si>
  <si>
    <t>n/a                 2701.21</t>
  </si>
  <si>
    <t>121.13 of which R37.96</t>
  </si>
  <si>
    <t>357.00 of which R188.38</t>
  </si>
  <si>
    <t>476.62 of which R300.83</t>
  </si>
  <si>
    <t>239.97 of which R80.18</t>
  </si>
  <si>
    <t>597.28 of which R119.46</t>
  </si>
  <si>
    <t>1276.80 of which R212.78</t>
  </si>
  <si>
    <t>Industrial                                                                                                                               2</t>
  </si>
  <si>
    <t>Industrial   Estate Special                                                                                                  2</t>
  </si>
  <si>
    <t>2017/2018</t>
  </si>
  <si>
    <t>128.88 of which R40.39</t>
  </si>
  <si>
    <t>379.85 of which R200.43</t>
  </si>
  <si>
    <t>507.12 of which R320.08</t>
  </si>
  <si>
    <t>255.32 of which R85.31</t>
  </si>
  <si>
    <t>635.50 of which R127.11</t>
  </si>
  <si>
    <t>1358.52 of which R226.40</t>
  </si>
  <si>
    <t>n/a                 1197.61</t>
  </si>
  <si>
    <t>n/a                 2041.07</t>
  </si>
  <si>
    <t>n/a                 2874.09</t>
  </si>
  <si>
    <t>20.64              358.34</t>
  </si>
  <si>
    <t>25.62              718.62</t>
  </si>
  <si>
    <t>33.43             1078.83</t>
  </si>
  <si>
    <t>R0.75/ kwh</t>
  </si>
  <si>
    <t>for 2017/18</t>
  </si>
  <si>
    <t>Mr S G Khuzwayo</t>
  </si>
  <si>
    <t>Tariff 2017/18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</si>
</sst>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R&quot;\ #,##0.00;[Red]&quot;R&quot;\ \-#,##0.00"/>
    <numFmt numFmtId="165" formatCode="_ * #,##0.00_ ;_ * \-#,##0.00_ ;_ * &quot;-&quot;??_ ;_ @_ "/>
    <numFmt numFmtId="166" formatCode="#,##0.000"/>
    <numFmt numFmtId="167" formatCode="&quot;R&quot;\ #,##0.0000;[Red]&quot;R&quot;\ \-#,##0.0000"/>
    <numFmt numFmtId="168" formatCode="_ * #,##0.0000_ ;_ * \-#,##0.0000_ ;_ * &quot;-&quot;??_ ;_ @_ "/>
    <numFmt numFmtId="169" formatCode="#,##0.0000"/>
  </numFmts>
  <fonts count="26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b/>
      <u/>
      <sz val="16"/>
      <name val="Arial"/>
      <family val="2"/>
    </font>
    <font>
      <u/>
      <sz val="16"/>
      <name val="Arial"/>
      <family val="2"/>
    </font>
    <font>
      <sz val="16"/>
      <name val="Times New Roman"/>
      <family val="1"/>
    </font>
    <font>
      <b/>
      <i/>
      <sz val="16"/>
      <name val="Times New Roman"/>
      <family val="1"/>
    </font>
    <font>
      <sz val="14"/>
      <name val="Arial"/>
      <family val="2"/>
    </font>
    <font>
      <b/>
      <sz val="16"/>
      <color indexed="10"/>
      <name val="Arial"/>
      <family val="2"/>
    </font>
    <font>
      <b/>
      <u/>
      <sz val="1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36"/>
      <name val="Arial"/>
      <family val="2"/>
    </font>
    <font>
      <sz val="26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horizontal="justify"/>
    </xf>
    <xf numFmtId="4" fontId="0" fillId="0" borderId="0" xfId="0" applyNumberFormat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justify"/>
    </xf>
    <xf numFmtId="0" fontId="0" fillId="0" borderId="0" xfId="0" applyBorder="1"/>
    <xf numFmtId="0" fontId="5" fillId="0" borderId="0" xfId="0" applyFont="1" applyAlignment="1">
      <alignment horizontal="right"/>
    </xf>
    <xf numFmtId="4" fontId="5" fillId="0" borderId="0" xfId="0" applyNumberFormat="1" applyFont="1" applyAlignment="1"/>
    <xf numFmtId="0" fontId="6" fillId="0" borderId="0" xfId="0" applyFont="1" applyAlignment="1">
      <alignment horizontal="right"/>
    </xf>
    <xf numFmtId="0" fontId="7" fillId="0" borderId="0" xfId="0" applyFont="1"/>
    <xf numFmtId="4" fontId="6" fillId="0" borderId="0" xfId="0" applyNumberFormat="1" applyFont="1" applyAlignment="1"/>
    <xf numFmtId="4" fontId="7" fillId="0" borderId="0" xfId="0" applyNumberFormat="1" applyFont="1" applyAlignment="1"/>
    <xf numFmtId="0" fontId="7" fillId="0" borderId="0" xfId="0" applyFont="1" applyAlignment="1">
      <alignment horizontal="justify"/>
    </xf>
    <xf numFmtId="15" fontId="7" fillId="0" borderId="0" xfId="0" applyNumberFormat="1" applyFont="1" applyAlignment="1">
      <alignment horizontal="justify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justify"/>
    </xf>
    <xf numFmtId="4" fontId="6" fillId="0" borderId="0" xfId="0" applyNumberFormat="1" applyFont="1" applyBorder="1" applyAlignment="1"/>
    <xf numFmtId="4" fontId="7" fillId="0" borderId="0" xfId="0" applyNumberFormat="1" applyFont="1" applyBorder="1" applyAlignment="1"/>
    <xf numFmtId="0" fontId="7" fillId="0" borderId="0" xfId="0" applyFont="1" applyBorder="1"/>
    <xf numFmtId="0" fontId="6" fillId="0" borderId="0" xfId="0" applyFont="1" applyBorder="1" applyAlignment="1">
      <alignment horizontal="justify"/>
    </xf>
    <xf numFmtId="4" fontId="8" fillId="0" borderId="0" xfId="0" applyNumberFormat="1" applyFont="1" applyBorder="1" applyAlignment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4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4" fontId="8" fillId="0" borderId="0" xfId="0" applyNumberFormat="1" applyFont="1" applyAlignment="1"/>
    <xf numFmtId="0" fontId="6" fillId="0" borderId="0" xfId="0" applyFont="1" applyBorder="1" applyAlignment="1">
      <alignment horizontal="right"/>
    </xf>
    <xf numFmtId="0" fontId="10" fillId="0" borderId="0" xfId="0" applyFont="1" applyBorder="1"/>
    <xf numFmtId="0" fontId="6" fillId="0" borderId="0" xfId="0" applyFont="1" applyBorder="1"/>
    <xf numFmtId="0" fontId="8" fillId="0" borderId="0" xfId="0" applyFont="1" applyBorder="1"/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 indent="1"/>
    </xf>
    <xf numFmtId="2" fontId="6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justify"/>
    </xf>
    <xf numFmtId="0" fontId="12" fillId="0" borderId="0" xfId="0" applyFont="1" applyBorder="1" applyAlignment="1">
      <alignment horizontal="justify"/>
    </xf>
    <xf numFmtId="4" fontId="12" fillId="0" borderId="0" xfId="0" applyNumberFormat="1" applyFont="1" applyBorder="1" applyAlignment="1">
      <alignment horizontal="center"/>
    </xf>
    <xf numFmtId="4" fontId="12" fillId="0" borderId="0" xfId="0" applyNumberFormat="1" applyFont="1" applyBorder="1" applyAlignment="1"/>
    <xf numFmtId="4" fontId="7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justify"/>
    </xf>
    <xf numFmtId="0" fontId="14" fillId="0" borderId="0" xfId="0" applyFont="1" applyBorder="1" applyAlignment="1">
      <alignment horizontal="justify"/>
    </xf>
    <xf numFmtId="0" fontId="15" fillId="0" borderId="0" xfId="0" applyFont="1" applyBorder="1" applyAlignment="1">
      <alignment horizontal="justify"/>
    </xf>
    <xf numFmtId="0" fontId="8" fillId="0" borderId="0" xfId="0" applyFont="1"/>
    <xf numFmtId="0" fontId="6" fillId="0" borderId="0" xfId="0" applyFont="1"/>
    <xf numFmtId="4" fontId="6" fillId="0" borderId="0" xfId="0" quotePrefix="1" applyNumberFormat="1" applyFont="1" applyBorder="1" applyAlignment="1">
      <alignment horizontal="center"/>
    </xf>
    <xf numFmtId="4" fontId="6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/>
    <xf numFmtId="166" fontId="6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/>
    <xf numFmtId="4" fontId="7" fillId="0" borderId="0" xfId="0" quotePrefix="1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wrapText="1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horizontal="right" vertical="top" wrapText="1"/>
    </xf>
    <xf numFmtId="4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right" vertical="top" wrapText="1"/>
    </xf>
    <xf numFmtId="164" fontId="7" fillId="0" borderId="0" xfId="0" applyNumberFormat="1" applyFont="1" applyBorder="1" applyAlignment="1">
      <alignment vertical="top" wrapText="1"/>
    </xf>
    <xf numFmtId="4" fontId="13" fillId="0" borderId="0" xfId="0" applyNumberFormat="1" applyFont="1" applyBorder="1" applyAlignment="1"/>
    <xf numFmtId="4" fontId="7" fillId="0" borderId="0" xfId="0" applyNumberFormat="1" applyFont="1" applyFill="1" applyBorder="1" applyAlignment="1"/>
    <xf numFmtId="4" fontId="4" fillId="0" borderId="0" xfId="0" applyNumberFormat="1" applyFont="1" applyAlignment="1"/>
    <xf numFmtId="4" fontId="7" fillId="0" borderId="0" xfId="0" applyNumberFormat="1" applyFont="1" applyBorder="1" applyAlignment="1">
      <alignment horizontal="left"/>
    </xf>
    <xf numFmtId="0" fontId="7" fillId="0" borderId="0" xfId="0" quotePrefix="1" applyNumberFormat="1" applyFont="1" applyBorder="1" applyAlignment="1">
      <alignment horizontal="left"/>
    </xf>
    <xf numFmtId="0" fontId="7" fillId="0" borderId="0" xfId="0" quotePrefix="1" applyNumberFormat="1" applyFont="1" applyBorder="1" applyAlignment="1"/>
    <xf numFmtId="2" fontId="6" fillId="0" borderId="0" xfId="0" applyNumberFormat="1" applyFont="1" applyBorder="1" applyAlignment="1">
      <alignment horizontal="right"/>
    </xf>
    <xf numFmtId="4" fontId="7" fillId="0" borderId="0" xfId="0" applyNumberFormat="1" applyFont="1" applyFill="1" applyBorder="1" applyAlignment="1">
      <alignment horizontal="right"/>
    </xf>
    <xf numFmtId="4" fontId="16" fillId="0" borderId="0" xfId="0" applyNumberFormat="1" applyFont="1" applyBorder="1" applyAlignment="1"/>
    <xf numFmtId="4" fontId="6" fillId="0" borderId="0" xfId="0" quotePrefix="1" applyNumberFormat="1" applyFont="1" applyBorder="1" applyAlignment="1"/>
    <xf numFmtId="167" fontId="7" fillId="0" borderId="0" xfId="0" applyNumberFormat="1" applyFont="1" applyBorder="1" applyAlignment="1">
      <alignment horizontal="right" vertical="top" wrapText="1"/>
    </xf>
    <xf numFmtId="165" fontId="18" fillId="0" borderId="1" xfId="1" applyFont="1" applyBorder="1"/>
    <xf numFmtId="0" fontId="18" fillId="0" borderId="2" xfId="0" applyFont="1" applyBorder="1"/>
    <xf numFmtId="165" fontId="19" fillId="0" borderId="3" xfId="1" applyFont="1" applyBorder="1"/>
    <xf numFmtId="0" fontId="19" fillId="0" borderId="3" xfId="0" applyFont="1" applyBorder="1"/>
    <xf numFmtId="0" fontId="7" fillId="0" borderId="0" xfId="0" applyFont="1" applyBorder="1" applyAlignment="1">
      <alignment horizontal="justify" vertical="top"/>
    </xf>
    <xf numFmtId="4" fontId="7" fillId="0" borderId="0" xfId="0" applyNumberFormat="1" applyFont="1" applyFill="1" applyBorder="1" applyAlignment="1">
      <alignment vertical="top"/>
    </xf>
    <xf numFmtId="0" fontId="19" fillId="0" borderId="4" xfId="0" applyFont="1" applyBorder="1"/>
    <xf numFmtId="0" fontId="18" fillId="0" borderId="5" xfId="0" applyFont="1" applyBorder="1"/>
    <xf numFmtId="4" fontId="17" fillId="0" borderId="0" xfId="0" applyNumberFormat="1" applyFont="1" applyFill="1" applyBorder="1" applyAlignment="1"/>
    <xf numFmtId="166" fontId="6" fillId="0" borderId="0" xfId="0" applyNumberFormat="1" applyFont="1" applyAlignment="1">
      <alignment horizontal="center"/>
    </xf>
    <xf numFmtId="168" fontId="20" fillId="0" borderId="3" xfId="1" applyNumberFormat="1" applyFont="1" applyBorder="1" applyAlignment="1"/>
    <xf numFmtId="168" fontId="20" fillId="0" borderId="3" xfId="1" applyNumberFormat="1" applyFont="1" applyFill="1" applyBorder="1"/>
    <xf numFmtId="0" fontId="18" fillId="0" borderId="2" xfId="0" applyFont="1" applyBorder="1" applyAlignment="1">
      <alignment horizontal="center" wrapText="1"/>
    </xf>
    <xf numFmtId="4" fontId="18" fillId="0" borderId="3" xfId="0" applyNumberFormat="1" applyFont="1" applyBorder="1" applyAlignment="1"/>
    <xf numFmtId="4" fontId="6" fillId="0" borderId="0" xfId="0" applyNumberFormat="1" applyFont="1" applyBorder="1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2" fillId="0" borderId="7" xfId="0" applyFont="1" applyBorder="1" applyAlignment="1">
      <alignment horizontal="centerContinuous" wrapText="1"/>
    </xf>
    <xf numFmtId="0" fontId="0" fillId="0" borderId="0" xfId="0" applyBorder="1" applyAlignment="1">
      <alignment horizontal="centerContinuous" wrapText="1"/>
    </xf>
    <xf numFmtId="0" fontId="0" fillId="0" borderId="8" xfId="0" applyBorder="1" applyAlignment="1">
      <alignment horizontal="centerContinuous" wrapText="1"/>
    </xf>
    <xf numFmtId="0" fontId="23" fillId="0" borderId="7" xfId="0" applyFont="1" applyBorder="1" applyAlignment="1">
      <alignment horizontal="centerContinuous" wrapText="1"/>
    </xf>
    <xf numFmtId="169" fontId="7" fillId="0" borderId="0" xfId="0" applyNumberFormat="1" applyFont="1" applyAlignment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168" fontId="20" fillId="0" borderId="0" xfId="1" applyNumberFormat="1" applyFont="1" applyAlignment="1"/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centerContinuous" wrapText="1"/>
    </xf>
    <xf numFmtId="168" fontId="20" fillId="0" borderId="0" xfId="1" applyNumberFormat="1" applyFont="1" applyBorder="1" applyAlignment="1"/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vertical="top" wrapText="1"/>
    </xf>
    <xf numFmtId="0" fontId="0" fillId="3" borderId="0" xfId="0" applyFill="1"/>
    <xf numFmtId="0" fontId="6" fillId="3" borderId="0" xfId="0" applyFont="1" applyFill="1" applyAlignment="1">
      <alignment horizontal="right"/>
    </xf>
    <xf numFmtId="0" fontId="7" fillId="3" borderId="0" xfId="0" applyFont="1" applyFill="1"/>
    <xf numFmtId="4" fontId="7" fillId="3" borderId="0" xfId="0" applyNumberFormat="1" applyFont="1" applyFill="1" applyAlignment="1"/>
    <xf numFmtId="4" fontId="6" fillId="3" borderId="0" xfId="0" applyNumberFormat="1" applyFont="1" applyFill="1" applyAlignment="1"/>
    <xf numFmtId="166" fontId="24" fillId="2" borderId="0" xfId="0" applyNumberFormat="1" applyFont="1" applyFill="1" applyBorder="1" applyAlignment="1"/>
    <xf numFmtId="169" fontId="24" fillId="2" borderId="0" xfId="0" applyNumberFormat="1" applyFont="1" applyFill="1" applyBorder="1" applyAlignment="1"/>
    <xf numFmtId="4" fontId="24" fillId="2" borderId="0" xfId="0" applyNumberFormat="1" applyFont="1" applyFill="1" applyBorder="1" applyAlignment="1"/>
    <xf numFmtId="168" fontId="4" fillId="0" borderId="0" xfId="1" applyNumberFormat="1" applyFont="1"/>
    <xf numFmtId="168" fontId="6" fillId="0" borderId="0" xfId="1" applyNumberFormat="1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vertical="top" wrapText="1"/>
    </xf>
    <xf numFmtId="0" fontId="6" fillId="0" borderId="0" xfId="0" applyFont="1" applyBorder="1" applyAlignment="1">
      <alignment horizontal="right" vertical="top" wrapText="1"/>
    </xf>
    <xf numFmtId="4" fontId="24" fillId="0" borderId="0" xfId="0" applyNumberFormat="1" applyFont="1" applyBorder="1" applyAlignment="1"/>
    <xf numFmtId="0" fontId="6" fillId="0" borderId="0" xfId="0" applyFont="1" applyBorder="1" applyAlignment="1">
      <alignment horizontal="right" vertical="top" wrapText="1"/>
    </xf>
    <xf numFmtId="169" fontId="24" fillId="0" borderId="0" xfId="0" applyNumberFormat="1" applyFont="1" applyBorder="1" applyAlignment="1"/>
    <xf numFmtId="4" fontId="25" fillId="0" borderId="0" xfId="0" applyNumberFormat="1" applyFont="1" applyAlignment="1"/>
    <xf numFmtId="0" fontId="24" fillId="0" borderId="0" xfId="0" applyFont="1" applyBorder="1" applyAlignment="1">
      <alignment horizontal="justify"/>
    </xf>
    <xf numFmtId="0" fontId="25" fillId="0" borderId="0" xfId="0" applyFont="1" applyBorder="1" applyAlignment="1">
      <alignment horizontal="justify"/>
    </xf>
    <xf numFmtId="4" fontId="6" fillId="0" borderId="0" xfId="0" applyNumberFormat="1" applyFont="1" applyBorder="1" applyAlignment="1">
      <alignment horizontal="left" wrapText="1"/>
    </xf>
    <xf numFmtId="168" fontId="6" fillId="0" borderId="0" xfId="1" applyNumberFormat="1" applyFont="1" applyBorder="1" applyAlignment="1"/>
    <xf numFmtId="0" fontId="18" fillId="0" borderId="5" xfId="0" applyFont="1" applyBorder="1" applyAlignment="1">
      <alignment horizontal="center"/>
    </xf>
    <xf numFmtId="165" fontId="19" fillId="0" borderId="12" xfId="1" applyFont="1" applyFill="1" applyBorder="1"/>
    <xf numFmtId="4" fontId="6" fillId="0" borderId="0" xfId="0" quotePrefix="1" applyNumberFormat="1" applyFont="1" applyBorder="1" applyAlignment="1">
      <alignment horizontal="right"/>
    </xf>
    <xf numFmtId="165" fontId="19" fillId="4" borderId="3" xfId="1" applyFont="1" applyFill="1" applyBorder="1"/>
    <xf numFmtId="0" fontId="19" fillId="4" borderId="3" xfId="0" applyFont="1" applyFill="1" applyBorder="1"/>
    <xf numFmtId="0" fontId="19" fillId="4" borderId="4" xfId="0" applyFont="1" applyFill="1" applyBorder="1"/>
    <xf numFmtId="168" fontId="20" fillId="4" borderId="3" xfId="1" applyNumberFormat="1" applyFont="1" applyFill="1" applyBorder="1" applyAlignment="1"/>
    <xf numFmtId="165" fontId="19" fillId="0" borderId="3" xfId="1" applyFont="1" applyFill="1" applyBorder="1"/>
    <xf numFmtId="0" fontId="19" fillId="0" borderId="3" xfId="0" applyFont="1" applyFill="1" applyBorder="1"/>
    <xf numFmtId="0" fontId="19" fillId="0" borderId="4" xfId="0" applyFont="1" applyFill="1" applyBorder="1"/>
    <xf numFmtId="168" fontId="20" fillId="0" borderId="3" xfId="1" applyNumberFormat="1" applyFont="1" applyFill="1" applyBorder="1" applyAlignment="1"/>
    <xf numFmtId="4" fontId="6" fillId="0" borderId="0" xfId="0" applyNumberFormat="1" applyFont="1" applyBorder="1" applyAlignment="1">
      <alignment horizontal="left" wrapText="1"/>
    </xf>
    <xf numFmtId="0" fontId="6" fillId="0" borderId="0" xfId="0" applyFont="1" applyBorder="1" applyAlignment="1">
      <alignment horizontal="right" vertical="top" wrapText="1"/>
    </xf>
    <xf numFmtId="4" fontId="6" fillId="0" borderId="0" xfId="0" applyNumberFormat="1" applyFont="1" applyBorder="1" applyAlignment="1">
      <alignment vertical="top" wrapText="1"/>
    </xf>
    <xf numFmtId="0" fontId="21" fillId="0" borderId="0" xfId="0" applyFont="1" applyAlignment="1"/>
    <xf numFmtId="0" fontId="7" fillId="0" borderId="0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6</xdr:col>
      <xdr:colOff>295275</xdr:colOff>
      <xdr:row>6</xdr:row>
      <xdr:rowOff>2075090</xdr:rowOff>
    </xdr:to>
    <xdr:pic>
      <xdr:nvPicPr>
        <xdr:cNvPr id="3" name="Picture 1" descr="co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281"/>
        <a:stretch>
          <a:fillRect/>
        </a:stretch>
      </xdr:blipFill>
      <xdr:spPr bwMode="auto">
        <a:xfrm>
          <a:off x="2394857" y="979714"/>
          <a:ext cx="1533525" cy="2075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18"/>
  <sheetViews>
    <sheetView view="pageBreakPreview" zoomScale="70" zoomScaleSheetLayoutView="70" workbookViewId="0">
      <selection activeCell="B7" sqref="B7"/>
    </sheetView>
  </sheetViews>
  <sheetFormatPr defaultRowHeight="12.75" x14ac:dyDescent="0.2"/>
  <cols>
    <col min="1" max="1" width="8.28515625" customWidth="1"/>
    <col min="2" max="2" width="27.28515625" customWidth="1"/>
    <col min="5" max="5" width="9.42578125" customWidth="1"/>
  </cols>
  <sheetData>
    <row r="5" spans="2:10" x14ac:dyDescent="0.2">
      <c r="B5" s="86"/>
      <c r="C5" s="87"/>
      <c r="D5" s="87"/>
      <c r="E5" s="87"/>
      <c r="F5" s="87"/>
      <c r="G5" s="87"/>
      <c r="H5" s="87"/>
      <c r="I5" s="87"/>
      <c r="J5" s="88"/>
    </row>
    <row r="6" spans="2:10" x14ac:dyDescent="0.2">
      <c r="B6" s="89"/>
      <c r="C6" s="6"/>
      <c r="D6" s="6"/>
      <c r="E6" s="6"/>
      <c r="F6" s="6"/>
      <c r="G6" s="6"/>
      <c r="H6" s="6"/>
      <c r="I6" s="6"/>
      <c r="J6" s="90"/>
    </row>
    <row r="7" spans="2:10" ht="177" x14ac:dyDescent="0.55000000000000004">
      <c r="B7" s="94" t="s">
        <v>380</v>
      </c>
      <c r="C7" s="106" t="s">
        <v>395</v>
      </c>
      <c r="D7" s="95"/>
      <c r="E7" s="95"/>
      <c r="F7" s="95"/>
      <c r="G7" s="95"/>
      <c r="H7" s="95"/>
      <c r="I7" s="95"/>
      <c r="J7" s="96"/>
    </row>
    <row r="8" spans="2:10" x14ac:dyDescent="0.2">
      <c r="B8" s="89"/>
      <c r="C8" s="6"/>
      <c r="D8" s="6"/>
      <c r="E8" s="6"/>
      <c r="F8" s="6"/>
      <c r="G8" s="6"/>
      <c r="H8" s="6"/>
      <c r="I8" s="6"/>
      <c r="J8" s="90"/>
    </row>
    <row r="9" spans="2:10" ht="20.25" x14ac:dyDescent="0.3">
      <c r="B9" s="89"/>
      <c r="C9" s="30" t="s">
        <v>397</v>
      </c>
      <c r="D9" s="6"/>
      <c r="E9" s="6"/>
      <c r="F9" s="6"/>
      <c r="G9" s="6"/>
      <c r="H9" s="6"/>
      <c r="I9" s="6"/>
      <c r="J9" s="90"/>
    </row>
    <row r="10" spans="2:10" ht="20.25" x14ac:dyDescent="0.3">
      <c r="B10" s="89"/>
      <c r="C10" s="30" t="s">
        <v>396</v>
      </c>
      <c r="D10" s="6"/>
      <c r="E10" s="6"/>
      <c r="F10" s="6"/>
      <c r="G10" s="6"/>
      <c r="H10" s="6"/>
      <c r="I10" s="6"/>
      <c r="J10" s="90"/>
    </row>
    <row r="11" spans="2:10" x14ac:dyDescent="0.2">
      <c r="B11" s="89"/>
      <c r="C11" s="6"/>
      <c r="D11" s="6"/>
      <c r="E11" s="6"/>
      <c r="F11" s="6"/>
      <c r="G11" s="6"/>
      <c r="H11" s="6"/>
      <c r="I11" s="6"/>
      <c r="J11" s="90"/>
    </row>
    <row r="12" spans="2:10" x14ac:dyDescent="0.2">
      <c r="B12" s="89"/>
      <c r="C12" s="6"/>
      <c r="D12" s="6"/>
      <c r="E12" s="6"/>
      <c r="F12" s="6"/>
      <c r="G12" s="6"/>
      <c r="H12" s="6"/>
      <c r="I12" s="6"/>
      <c r="J12" s="90"/>
    </row>
    <row r="13" spans="2:10" x14ac:dyDescent="0.2">
      <c r="B13" s="89"/>
      <c r="C13" s="6"/>
      <c r="D13" s="6"/>
      <c r="E13" s="6"/>
      <c r="F13" s="6"/>
      <c r="G13" s="6"/>
      <c r="H13" s="6"/>
      <c r="I13" s="6"/>
      <c r="J13" s="90"/>
    </row>
    <row r="14" spans="2:10" x14ac:dyDescent="0.2">
      <c r="B14" s="89"/>
      <c r="C14" s="6"/>
      <c r="D14" s="6"/>
      <c r="E14" s="6"/>
      <c r="F14" s="6"/>
      <c r="G14" s="6"/>
      <c r="H14" s="6"/>
      <c r="I14" s="6"/>
      <c r="J14" s="90"/>
    </row>
    <row r="15" spans="2:10" x14ac:dyDescent="0.2">
      <c r="B15" s="89"/>
      <c r="C15" s="6"/>
      <c r="D15" s="6"/>
      <c r="E15" s="6"/>
      <c r="F15" s="6"/>
      <c r="G15" s="6"/>
      <c r="H15" s="6"/>
      <c r="I15" s="6"/>
      <c r="J15" s="90"/>
    </row>
    <row r="16" spans="2:10" x14ac:dyDescent="0.2">
      <c r="B16" s="89"/>
      <c r="C16" s="6"/>
      <c r="D16" s="6"/>
      <c r="E16" s="6"/>
      <c r="F16" s="6"/>
      <c r="G16" s="6"/>
      <c r="H16" s="6"/>
      <c r="I16" s="6"/>
      <c r="J16" s="90"/>
    </row>
    <row r="17" spans="2:10" x14ac:dyDescent="0.2">
      <c r="B17" s="89"/>
      <c r="C17" s="6"/>
      <c r="D17" s="6"/>
      <c r="E17" s="6"/>
      <c r="F17" s="6"/>
      <c r="G17" s="6"/>
      <c r="H17" s="6"/>
      <c r="I17" s="6"/>
      <c r="J17" s="90"/>
    </row>
    <row r="18" spans="2:10" x14ac:dyDescent="0.2">
      <c r="B18" s="89"/>
      <c r="C18" s="6"/>
      <c r="D18" s="6"/>
      <c r="E18" s="6"/>
      <c r="F18" s="6"/>
      <c r="G18" s="6"/>
      <c r="H18" s="6"/>
      <c r="I18" s="6"/>
      <c r="J18" s="90"/>
    </row>
    <row r="19" spans="2:10" x14ac:dyDescent="0.2">
      <c r="B19" s="89"/>
      <c r="C19" s="6"/>
      <c r="D19" s="6"/>
      <c r="E19" s="6"/>
      <c r="F19" s="6"/>
      <c r="G19" s="6"/>
      <c r="H19" s="6"/>
      <c r="I19" s="6"/>
      <c r="J19" s="90"/>
    </row>
    <row r="20" spans="2:10" x14ac:dyDescent="0.2">
      <c r="B20" s="89"/>
      <c r="C20" s="6"/>
      <c r="D20" s="6"/>
      <c r="E20" s="6"/>
      <c r="F20" s="6"/>
      <c r="G20" s="6"/>
      <c r="H20" s="6"/>
      <c r="I20" s="6"/>
      <c r="J20" s="90"/>
    </row>
    <row r="21" spans="2:10" x14ac:dyDescent="0.2">
      <c r="B21" s="89"/>
      <c r="C21" s="6"/>
      <c r="D21" s="6"/>
      <c r="E21" s="6"/>
      <c r="F21" s="6"/>
      <c r="G21" s="6"/>
      <c r="H21" s="6"/>
      <c r="I21" s="6"/>
      <c r="J21" s="90"/>
    </row>
    <row r="22" spans="2:10" x14ac:dyDescent="0.2">
      <c r="B22" s="89"/>
      <c r="C22" s="6"/>
      <c r="D22" s="6"/>
      <c r="E22" s="6"/>
      <c r="F22" s="6"/>
      <c r="G22" s="6"/>
      <c r="H22" s="6"/>
      <c r="I22" s="6"/>
      <c r="J22" s="90"/>
    </row>
    <row r="23" spans="2:10" x14ac:dyDescent="0.2">
      <c r="B23" s="89"/>
      <c r="C23" s="6"/>
      <c r="D23" s="6"/>
      <c r="E23" s="6"/>
      <c r="F23" s="6"/>
      <c r="G23" s="6"/>
      <c r="H23" s="6"/>
      <c r="I23" s="6"/>
      <c r="J23" s="90"/>
    </row>
    <row r="24" spans="2:10" x14ac:dyDescent="0.2">
      <c r="B24" s="89"/>
      <c r="C24" s="6"/>
      <c r="D24" s="6"/>
      <c r="E24" s="6"/>
      <c r="F24" s="6"/>
      <c r="G24" s="6">
        <v>1.06</v>
      </c>
      <c r="H24" s="6"/>
      <c r="I24" s="6"/>
      <c r="J24" s="90"/>
    </row>
    <row r="25" spans="2:10" x14ac:dyDescent="0.2">
      <c r="B25" s="89"/>
      <c r="C25" s="6"/>
      <c r="D25" s="6"/>
      <c r="E25" s="6"/>
      <c r="F25" s="6"/>
      <c r="G25" s="6"/>
      <c r="H25" s="6"/>
      <c r="I25" s="6"/>
      <c r="J25" s="90"/>
    </row>
    <row r="26" spans="2:10" x14ac:dyDescent="0.2">
      <c r="B26" s="89"/>
      <c r="C26" s="6"/>
      <c r="D26" s="6"/>
      <c r="E26" s="6"/>
      <c r="F26" s="6"/>
      <c r="G26" s="6"/>
      <c r="H26" s="6"/>
      <c r="I26" s="6"/>
      <c r="J26" s="90"/>
    </row>
    <row r="27" spans="2:10" x14ac:dyDescent="0.2">
      <c r="B27" s="89"/>
      <c r="C27" s="6"/>
      <c r="D27" s="6"/>
      <c r="E27" s="6"/>
      <c r="F27" s="6"/>
      <c r="G27" s="6"/>
      <c r="H27" s="6"/>
      <c r="I27" s="6"/>
      <c r="J27" s="90"/>
    </row>
    <row r="28" spans="2:10" x14ac:dyDescent="0.2">
      <c r="B28" s="89"/>
      <c r="C28" s="6"/>
      <c r="D28" s="6"/>
      <c r="E28" s="6"/>
      <c r="F28" s="6"/>
      <c r="G28" s="6"/>
      <c r="H28" s="6"/>
      <c r="I28" s="6"/>
      <c r="J28" s="90"/>
    </row>
    <row r="29" spans="2:10" ht="33" x14ac:dyDescent="0.45">
      <c r="B29" s="97" t="s">
        <v>394</v>
      </c>
      <c r="C29" s="95"/>
      <c r="D29" s="95"/>
      <c r="E29" s="95"/>
      <c r="F29" s="95"/>
      <c r="G29" s="95"/>
      <c r="H29" s="95"/>
      <c r="I29" s="95"/>
      <c r="J29" s="96"/>
    </row>
    <row r="30" spans="2:10" x14ac:dyDescent="0.2">
      <c r="B30" s="89"/>
      <c r="C30" s="6"/>
      <c r="D30" s="6"/>
      <c r="E30" s="6"/>
      <c r="F30" s="6"/>
      <c r="G30" s="6"/>
      <c r="H30" s="6"/>
      <c r="I30" s="6"/>
      <c r="J30" s="90"/>
    </row>
    <row r="31" spans="2:10" x14ac:dyDescent="0.2">
      <c r="B31" s="89"/>
      <c r="C31" s="6"/>
      <c r="D31" s="6"/>
      <c r="E31" s="6"/>
      <c r="F31" s="6"/>
      <c r="G31" s="6"/>
      <c r="H31" s="6"/>
      <c r="I31" s="6"/>
      <c r="J31" s="90"/>
    </row>
    <row r="32" spans="2:10" x14ac:dyDescent="0.2">
      <c r="B32" s="89"/>
      <c r="C32" s="6"/>
      <c r="D32" s="6"/>
      <c r="E32" s="6"/>
      <c r="F32" s="6"/>
      <c r="G32" s="6"/>
      <c r="H32" s="6"/>
      <c r="I32" s="6"/>
      <c r="J32" s="90"/>
    </row>
    <row r="33" spans="2:10" x14ac:dyDescent="0.2">
      <c r="B33" s="89"/>
      <c r="C33" s="6"/>
      <c r="D33" s="6"/>
      <c r="E33" s="6"/>
      <c r="F33" s="6"/>
      <c r="G33" s="6"/>
      <c r="H33" s="6"/>
      <c r="I33" s="6"/>
      <c r="J33" s="90"/>
    </row>
    <row r="34" spans="2:10" x14ac:dyDescent="0.2">
      <c r="B34" s="89"/>
      <c r="C34" s="6"/>
      <c r="D34" s="6"/>
      <c r="E34" s="6"/>
      <c r="F34" s="6"/>
      <c r="G34" s="6"/>
      <c r="H34" s="6"/>
      <c r="I34" s="6"/>
      <c r="J34" s="90"/>
    </row>
    <row r="35" spans="2:10" x14ac:dyDescent="0.2">
      <c r="B35" s="89"/>
      <c r="C35" s="6"/>
      <c r="D35" s="6"/>
      <c r="E35" s="6"/>
      <c r="F35" s="6"/>
      <c r="G35" s="6"/>
      <c r="H35" s="6"/>
      <c r="I35" s="6"/>
      <c r="J35" s="90"/>
    </row>
    <row r="36" spans="2:10" x14ac:dyDescent="0.2">
      <c r="B36" s="89"/>
      <c r="C36" s="6"/>
      <c r="D36" s="6"/>
      <c r="E36" s="6"/>
      <c r="F36" s="6"/>
      <c r="G36" s="6"/>
      <c r="H36" s="6"/>
      <c r="I36" s="6"/>
      <c r="J36" s="90"/>
    </row>
    <row r="37" spans="2:10" x14ac:dyDescent="0.2">
      <c r="B37" s="89"/>
      <c r="C37" s="6"/>
      <c r="D37" s="6"/>
      <c r="E37" s="6"/>
      <c r="F37" s="6"/>
      <c r="G37" s="6"/>
      <c r="H37" s="6"/>
      <c r="I37" s="6"/>
      <c r="J37" s="90"/>
    </row>
    <row r="38" spans="2:10" x14ac:dyDescent="0.2">
      <c r="B38" s="89"/>
      <c r="C38" s="6"/>
      <c r="D38" s="6"/>
      <c r="E38" s="6"/>
      <c r="F38" s="6"/>
      <c r="G38" s="6"/>
      <c r="H38" s="6"/>
      <c r="I38" s="6"/>
      <c r="J38" s="90"/>
    </row>
    <row r="39" spans="2:10" x14ac:dyDescent="0.2">
      <c r="B39" s="89"/>
      <c r="C39" s="6"/>
      <c r="D39" s="6"/>
      <c r="E39" s="6"/>
      <c r="F39" s="6"/>
      <c r="G39" s="6"/>
      <c r="H39" s="6"/>
      <c r="I39" s="6"/>
      <c r="J39" s="90"/>
    </row>
    <row r="40" spans="2:10" x14ac:dyDescent="0.2">
      <c r="B40" s="89"/>
      <c r="C40" s="6"/>
      <c r="D40" s="6"/>
      <c r="E40" s="6"/>
      <c r="F40" s="6"/>
      <c r="G40" s="6"/>
      <c r="H40" s="6"/>
      <c r="I40" s="6"/>
      <c r="J40" s="90"/>
    </row>
    <row r="41" spans="2:10" x14ac:dyDescent="0.2">
      <c r="B41" s="89"/>
      <c r="C41" s="6"/>
      <c r="D41" s="6"/>
      <c r="E41" s="6"/>
      <c r="F41" s="6"/>
      <c r="G41" s="6"/>
      <c r="H41" s="6"/>
      <c r="I41" s="6"/>
      <c r="J41" s="90"/>
    </row>
    <row r="42" spans="2:10" x14ac:dyDescent="0.2">
      <c r="B42" s="89"/>
      <c r="C42" s="6"/>
      <c r="D42" s="6"/>
      <c r="E42" s="6"/>
      <c r="F42" s="6"/>
      <c r="G42" s="6"/>
      <c r="H42" s="6"/>
      <c r="I42" s="6"/>
      <c r="J42" s="90"/>
    </row>
    <row r="43" spans="2:10" x14ac:dyDescent="0.2">
      <c r="B43" s="89"/>
      <c r="C43" s="6"/>
      <c r="D43" s="6"/>
      <c r="E43" s="6"/>
      <c r="F43" s="6"/>
      <c r="G43" s="6"/>
      <c r="H43" s="6"/>
      <c r="I43" s="6"/>
      <c r="J43" s="90"/>
    </row>
    <row r="44" spans="2:10" x14ac:dyDescent="0.2">
      <c r="B44" s="89"/>
      <c r="C44" s="6"/>
      <c r="D44" s="6"/>
      <c r="E44" s="6"/>
      <c r="F44" s="6"/>
      <c r="G44" s="6"/>
      <c r="H44" s="6"/>
      <c r="I44" s="6"/>
      <c r="J44" s="90"/>
    </row>
    <row r="45" spans="2:10" x14ac:dyDescent="0.2">
      <c r="B45" s="89"/>
      <c r="C45" s="6"/>
      <c r="D45" s="6"/>
      <c r="E45" s="6"/>
      <c r="F45" s="6"/>
      <c r="G45" s="6"/>
      <c r="H45" s="6"/>
      <c r="I45" s="6"/>
      <c r="J45" s="90"/>
    </row>
    <row r="46" spans="2:10" x14ac:dyDescent="0.2">
      <c r="B46" s="89"/>
      <c r="C46" s="6"/>
      <c r="D46" s="6"/>
      <c r="E46" s="6"/>
      <c r="F46" s="6"/>
      <c r="G46" s="6"/>
      <c r="H46" s="6"/>
      <c r="I46" s="6"/>
      <c r="J46" s="90"/>
    </row>
    <row r="47" spans="2:10" x14ac:dyDescent="0.2">
      <c r="B47" s="89"/>
      <c r="C47" s="6"/>
      <c r="D47" s="6"/>
      <c r="E47" s="6"/>
      <c r="F47" s="6"/>
      <c r="G47" s="6"/>
      <c r="H47" s="6"/>
      <c r="I47" s="6"/>
      <c r="J47" s="90"/>
    </row>
    <row r="48" spans="2:10" x14ac:dyDescent="0.2">
      <c r="B48" s="89"/>
      <c r="C48" s="6"/>
      <c r="D48" s="6"/>
      <c r="E48" s="6"/>
      <c r="F48" s="6"/>
      <c r="G48" s="6"/>
      <c r="H48" s="6"/>
      <c r="I48" s="6"/>
      <c r="J48" s="90"/>
    </row>
    <row r="49" spans="2:10" x14ac:dyDescent="0.2">
      <c r="B49" s="89"/>
      <c r="C49" s="6"/>
      <c r="D49" s="6"/>
      <c r="E49" s="6"/>
      <c r="F49" s="6"/>
      <c r="G49" s="6"/>
      <c r="H49" s="6"/>
      <c r="I49" s="6"/>
      <c r="J49" s="90"/>
    </row>
    <row r="50" spans="2:10" x14ac:dyDescent="0.2">
      <c r="B50" s="89"/>
      <c r="C50" s="6"/>
      <c r="D50" s="6"/>
      <c r="E50" s="6"/>
      <c r="F50" s="6"/>
      <c r="G50" s="6"/>
      <c r="H50" s="6"/>
      <c r="I50" s="6"/>
      <c r="J50" s="90"/>
    </row>
    <row r="51" spans="2:10" x14ac:dyDescent="0.2">
      <c r="B51" s="89"/>
      <c r="C51" s="6"/>
      <c r="D51" s="6"/>
      <c r="E51" s="6"/>
      <c r="F51" s="6"/>
      <c r="G51" s="6"/>
      <c r="H51" s="6"/>
      <c r="I51" s="6"/>
      <c r="J51" s="90"/>
    </row>
    <row r="52" spans="2:10" x14ac:dyDescent="0.2">
      <c r="B52" s="91"/>
      <c r="C52" s="92"/>
      <c r="D52" s="92"/>
      <c r="E52" s="92"/>
      <c r="F52" s="92"/>
      <c r="G52" s="92"/>
      <c r="H52" s="92"/>
      <c r="I52" s="92"/>
      <c r="J52" s="93"/>
    </row>
    <row r="118" spans="7:7" x14ac:dyDescent="0.2">
      <c r="G118">
        <v>1.1100000000000001</v>
      </c>
    </row>
  </sheetData>
  <phoneticPr fontId="3" type="noConversion"/>
  <pageMargins left="0.75" right="0.75" top="0.71" bottom="0.86" header="0.5" footer="0.5"/>
  <pageSetup paperSize="9" scale="85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6"/>
  <sheetViews>
    <sheetView tabSelected="1" view="pageBreakPreview" topLeftCell="A583" zoomScale="50" zoomScaleSheetLayoutView="50" workbookViewId="0">
      <selection activeCell="I617" sqref="I617"/>
    </sheetView>
  </sheetViews>
  <sheetFormatPr defaultRowHeight="15" x14ac:dyDescent="0.2"/>
  <cols>
    <col min="2" max="2" width="9.140625" style="7"/>
    <col min="3" max="3" width="127.28515625" customWidth="1"/>
    <col min="4" max="4" width="22.7109375" style="62" hidden="1" customWidth="1"/>
    <col min="5" max="5" width="38.140625" style="62" hidden="1" customWidth="1"/>
    <col min="6" max="6" width="44.28515625" style="8" hidden="1" customWidth="1"/>
    <col min="7" max="7" width="46.42578125" style="8" hidden="1" customWidth="1"/>
    <col min="8" max="8" width="42.5703125" style="2" customWidth="1"/>
    <col min="9" max="9" width="42.42578125" style="2" customWidth="1"/>
    <col min="10" max="10" width="28.140625" hidden="1" customWidth="1"/>
    <col min="11" max="11" width="14.28515625" hidden="1" customWidth="1"/>
    <col min="12" max="12" width="0" hidden="1" customWidth="1"/>
    <col min="13" max="13" width="13.5703125" hidden="1" customWidth="1"/>
  </cols>
  <sheetData>
    <row r="1" spans="1:11" ht="20.100000000000001" customHeight="1" x14ac:dyDescent="0.3">
      <c r="A1" s="110"/>
      <c r="B1" s="111"/>
      <c r="C1" s="112"/>
      <c r="D1" s="113"/>
      <c r="E1" s="113"/>
      <c r="F1" s="114"/>
      <c r="G1" s="114"/>
      <c r="H1" s="12"/>
      <c r="I1" s="12"/>
      <c r="J1" s="10"/>
      <c r="K1" s="3"/>
    </row>
    <row r="2" spans="1:11" ht="20.100000000000001" customHeight="1" x14ac:dyDescent="0.3">
      <c r="A2" s="110"/>
      <c r="B2" s="111"/>
      <c r="C2" s="112"/>
      <c r="D2" s="113"/>
      <c r="E2" s="113"/>
      <c r="F2" s="114"/>
      <c r="G2" s="114" t="s">
        <v>399</v>
      </c>
      <c r="H2" s="12"/>
      <c r="I2" s="12"/>
      <c r="J2" s="10"/>
      <c r="K2" s="3"/>
    </row>
    <row r="3" spans="1:11" ht="20.100000000000001" customHeight="1" x14ac:dyDescent="0.3">
      <c r="A3" s="110"/>
      <c r="B3" s="111"/>
      <c r="C3" s="112"/>
      <c r="D3" s="113"/>
      <c r="E3" s="113"/>
      <c r="F3" s="114"/>
      <c r="G3" s="114"/>
      <c r="H3" s="12"/>
      <c r="I3" s="12"/>
      <c r="J3" s="10"/>
      <c r="K3" s="3"/>
    </row>
    <row r="4" spans="1:11" ht="20.100000000000001" customHeight="1" x14ac:dyDescent="0.3">
      <c r="B4" s="9"/>
      <c r="C4" s="13" t="s">
        <v>379</v>
      </c>
      <c r="D4" s="12"/>
      <c r="E4" s="12"/>
      <c r="F4" s="11"/>
      <c r="G4" s="11"/>
      <c r="H4" s="12"/>
      <c r="I4" s="12"/>
      <c r="J4" s="10"/>
      <c r="K4" s="3"/>
    </row>
    <row r="5" spans="1:11" ht="20.100000000000001" customHeight="1" x14ac:dyDescent="0.3">
      <c r="B5" s="9"/>
      <c r="C5" s="13" t="s">
        <v>179</v>
      </c>
      <c r="D5" s="12"/>
      <c r="E5" s="12"/>
      <c r="F5" s="11"/>
      <c r="G5" s="11"/>
      <c r="H5" s="12"/>
      <c r="I5" s="12"/>
      <c r="J5" s="10"/>
      <c r="K5" s="3"/>
    </row>
    <row r="6" spans="1:11" ht="20.100000000000001" customHeight="1" x14ac:dyDescent="0.3">
      <c r="B6" s="9"/>
      <c r="C6" s="13" t="s">
        <v>413</v>
      </c>
      <c r="D6" s="12"/>
      <c r="E6" s="12"/>
      <c r="F6" s="11"/>
      <c r="G6" s="11"/>
      <c r="H6" s="12"/>
      <c r="I6" s="12"/>
      <c r="J6" s="10"/>
      <c r="K6" s="3"/>
    </row>
    <row r="7" spans="1:11" ht="20.100000000000001" customHeight="1" x14ac:dyDescent="0.3">
      <c r="B7" s="9"/>
      <c r="C7" s="14" t="s">
        <v>511</v>
      </c>
      <c r="D7" s="12"/>
      <c r="E7" s="12"/>
      <c r="F7" s="11"/>
      <c r="G7" s="11"/>
      <c r="H7" s="12"/>
      <c r="I7" s="12"/>
      <c r="J7" s="10"/>
      <c r="K7" s="3"/>
    </row>
    <row r="8" spans="1:11" ht="20.100000000000001" customHeight="1" x14ac:dyDescent="0.3">
      <c r="B8" s="9"/>
      <c r="C8" s="14"/>
      <c r="D8" s="12"/>
      <c r="E8" s="12"/>
      <c r="F8" s="11"/>
      <c r="G8" s="11"/>
      <c r="H8" s="12"/>
      <c r="I8" s="12"/>
      <c r="J8" s="10"/>
      <c r="K8" s="3"/>
    </row>
    <row r="9" spans="1:11" ht="20.100000000000001" customHeight="1" x14ac:dyDescent="0.3">
      <c r="B9" s="9"/>
      <c r="C9" s="15" t="s">
        <v>512</v>
      </c>
      <c r="D9" s="12"/>
      <c r="E9" s="12"/>
      <c r="F9" s="11"/>
      <c r="G9" s="11"/>
      <c r="H9" s="12"/>
      <c r="I9" s="12"/>
      <c r="J9" s="10"/>
      <c r="K9" s="3"/>
    </row>
    <row r="10" spans="1:11" ht="20.100000000000001" customHeight="1" x14ac:dyDescent="0.3">
      <c r="B10" s="9"/>
      <c r="C10" s="15" t="s">
        <v>396</v>
      </c>
      <c r="D10" s="12"/>
      <c r="E10" s="12"/>
      <c r="F10" s="11"/>
      <c r="G10" s="11"/>
      <c r="H10" s="12"/>
      <c r="I10" s="12"/>
      <c r="J10" s="10"/>
      <c r="K10" s="3"/>
    </row>
    <row r="11" spans="1:11" ht="20.100000000000001" customHeight="1" x14ac:dyDescent="0.3">
      <c r="B11" s="9"/>
      <c r="C11" s="10"/>
      <c r="D11" s="12"/>
      <c r="E11" s="12"/>
      <c r="F11" s="11"/>
      <c r="G11" s="11"/>
      <c r="H11" s="12"/>
      <c r="I11" s="12"/>
      <c r="J11" s="10"/>
      <c r="K11" s="3"/>
    </row>
    <row r="12" spans="1:11" ht="20.100000000000001" customHeight="1" x14ac:dyDescent="0.3">
      <c r="B12" s="9"/>
      <c r="C12" s="16" t="s">
        <v>318</v>
      </c>
      <c r="D12" s="12"/>
      <c r="E12" s="12"/>
      <c r="F12" s="11"/>
      <c r="G12" s="11"/>
      <c r="H12" s="12"/>
      <c r="I12" s="12"/>
      <c r="J12" s="10"/>
      <c r="K12" s="3"/>
    </row>
    <row r="13" spans="1:11" ht="20.100000000000001" customHeight="1" x14ac:dyDescent="0.3">
      <c r="B13" s="9"/>
      <c r="C13" s="16" t="s">
        <v>55</v>
      </c>
      <c r="D13" s="12"/>
      <c r="E13" s="12"/>
      <c r="F13" s="11"/>
      <c r="G13" s="11"/>
      <c r="H13" s="12"/>
      <c r="I13" s="12"/>
      <c r="J13" s="10"/>
      <c r="K13" s="3"/>
    </row>
    <row r="14" spans="1:11" ht="20.100000000000001" customHeight="1" x14ac:dyDescent="0.3">
      <c r="B14" s="9"/>
      <c r="C14" s="10"/>
      <c r="D14" s="12"/>
      <c r="E14" s="12"/>
      <c r="F14" s="11"/>
      <c r="G14" s="11"/>
      <c r="H14" s="12"/>
      <c r="I14" s="12"/>
      <c r="J14" s="10"/>
      <c r="K14" s="3"/>
    </row>
    <row r="15" spans="1:11" ht="20.100000000000001" customHeight="1" x14ac:dyDescent="0.3">
      <c r="B15" s="9"/>
      <c r="C15" s="13"/>
      <c r="D15" s="12"/>
      <c r="E15" s="12"/>
      <c r="F15" s="11"/>
      <c r="G15" s="11"/>
      <c r="H15" s="12"/>
      <c r="I15" s="12"/>
      <c r="J15" s="10"/>
      <c r="K15" s="3"/>
    </row>
    <row r="16" spans="1:11" ht="20.100000000000001" customHeight="1" x14ac:dyDescent="0.3">
      <c r="B16" s="9"/>
      <c r="C16" s="16" t="s">
        <v>56</v>
      </c>
      <c r="D16" s="12"/>
      <c r="E16" s="12"/>
      <c r="F16" s="11"/>
      <c r="G16" s="11"/>
      <c r="H16" s="12"/>
      <c r="I16" s="12"/>
      <c r="J16" s="10"/>
      <c r="K16" s="3"/>
    </row>
    <row r="17" spans="2:11" ht="20.100000000000001" customHeight="1" x14ac:dyDescent="0.3">
      <c r="B17" s="9"/>
      <c r="C17" s="13"/>
      <c r="D17" s="12"/>
      <c r="E17" s="12"/>
      <c r="F17" s="11"/>
      <c r="G17" s="11"/>
      <c r="H17" s="12"/>
      <c r="I17" s="12"/>
      <c r="J17" s="10"/>
      <c r="K17" s="3"/>
    </row>
    <row r="18" spans="2:11" ht="20.100000000000001" customHeight="1" x14ac:dyDescent="0.3">
      <c r="B18" s="9"/>
      <c r="C18" s="13" t="s">
        <v>87</v>
      </c>
      <c r="D18" s="12"/>
      <c r="E18" s="12"/>
      <c r="F18" s="11"/>
      <c r="G18" s="11"/>
      <c r="H18" s="12"/>
      <c r="I18" s="12"/>
      <c r="J18" s="10"/>
      <c r="K18" s="3"/>
    </row>
    <row r="19" spans="2:11" ht="20.100000000000001" customHeight="1" x14ac:dyDescent="0.3">
      <c r="B19" s="9"/>
      <c r="C19" s="13" t="s">
        <v>88</v>
      </c>
      <c r="D19" s="12"/>
      <c r="E19" s="12"/>
      <c r="F19" s="11"/>
      <c r="G19" s="11"/>
      <c r="H19" s="12"/>
      <c r="I19" s="12"/>
      <c r="J19" s="10"/>
      <c r="K19" s="3"/>
    </row>
    <row r="20" spans="2:11" ht="20.100000000000001" customHeight="1" x14ac:dyDescent="0.3">
      <c r="B20" s="9"/>
      <c r="C20" s="13" t="s">
        <v>86</v>
      </c>
      <c r="D20" s="12"/>
      <c r="E20" s="12"/>
      <c r="F20" s="11"/>
      <c r="G20" s="11"/>
      <c r="H20" s="12"/>
      <c r="I20" s="12"/>
      <c r="J20" s="10"/>
      <c r="K20" s="3"/>
    </row>
    <row r="21" spans="2:11" ht="20.100000000000001" customHeight="1" x14ac:dyDescent="0.3">
      <c r="B21" s="9"/>
      <c r="C21" s="13" t="s">
        <v>319</v>
      </c>
      <c r="D21" s="12"/>
      <c r="E21" s="12"/>
      <c r="F21" s="11"/>
      <c r="G21" s="11"/>
      <c r="H21" s="12"/>
      <c r="I21" s="12"/>
      <c r="J21" s="10"/>
      <c r="K21" s="3"/>
    </row>
    <row r="22" spans="2:11" ht="20.100000000000001" customHeight="1" x14ac:dyDescent="0.3">
      <c r="B22" s="9"/>
      <c r="C22" s="17"/>
      <c r="D22" s="51"/>
      <c r="E22" s="51"/>
      <c r="F22" s="18"/>
      <c r="G22" s="18"/>
      <c r="H22" s="19"/>
      <c r="I22" s="19"/>
      <c r="J22" s="20"/>
      <c r="K22" s="4"/>
    </row>
    <row r="23" spans="2:11" ht="20.100000000000001" customHeight="1" x14ac:dyDescent="0.3">
      <c r="B23" s="9">
        <v>1</v>
      </c>
      <c r="C23" s="21" t="s">
        <v>181</v>
      </c>
      <c r="D23" s="52" t="s">
        <v>281</v>
      </c>
      <c r="E23" s="47" t="s">
        <v>406</v>
      </c>
      <c r="F23" s="47" t="s">
        <v>398</v>
      </c>
      <c r="G23" s="47" t="s">
        <v>406</v>
      </c>
      <c r="H23" s="47" t="s">
        <v>474</v>
      </c>
      <c r="I23" s="47" t="s">
        <v>497</v>
      </c>
      <c r="J23" s="20"/>
      <c r="K23" s="4"/>
    </row>
    <row r="24" spans="2:11" ht="20.100000000000001" customHeight="1" x14ac:dyDescent="0.3">
      <c r="B24" s="9"/>
      <c r="C24" s="20"/>
      <c r="D24" s="53"/>
      <c r="E24" s="50">
        <v>1.06</v>
      </c>
      <c r="F24" s="80">
        <v>1.08</v>
      </c>
      <c r="G24" s="50">
        <v>1.06</v>
      </c>
      <c r="H24" s="50">
        <v>1.0660000000000001</v>
      </c>
      <c r="I24" s="18">
        <v>1.0640000000000001</v>
      </c>
      <c r="J24" s="20"/>
      <c r="K24" s="4"/>
    </row>
    <row r="25" spans="2:11" ht="20.100000000000001" customHeight="1" x14ac:dyDescent="0.3">
      <c r="B25" s="9"/>
      <c r="C25" s="17" t="s">
        <v>57</v>
      </c>
      <c r="D25" s="19"/>
      <c r="E25" s="18"/>
      <c r="F25" s="18"/>
      <c r="G25" s="18"/>
      <c r="H25" s="18"/>
      <c r="I25" s="19"/>
      <c r="J25" s="20"/>
      <c r="K25" s="4"/>
    </row>
    <row r="26" spans="2:11" ht="20.100000000000001" customHeight="1" x14ac:dyDescent="0.3">
      <c r="B26" s="9"/>
      <c r="C26" s="17"/>
      <c r="D26" s="19"/>
      <c r="E26" s="18"/>
      <c r="F26" s="18"/>
      <c r="G26" s="18"/>
      <c r="H26" s="18"/>
      <c r="I26" s="19"/>
      <c r="J26" s="20"/>
      <c r="K26" s="4"/>
    </row>
    <row r="27" spans="2:11" ht="20.100000000000001" customHeight="1" x14ac:dyDescent="0.3">
      <c r="B27" s="9"/>
      <c r="C27" s="17" t="s">
        <v>232</v>
      </c>
      <c r="D27" s="19"/>
      <c r="E27" s="18"/>
      <c r="F27" s="18"/>
      <c r="G27" s="18"/>
      <c r="H27" s="18"/>
      <c r="I27" s="19"/>
      <c r="J27" s="20"/>
      <c r="K27" s="4"/>
    </row>
    <row r="28" spans="2:11" ht="20.100000000000001" customHeight="1" x14ac:dyDescent="0.3">
      <c r="B28" s="9"/>
      <c r="C28" s="17" t="s">
        <v>233</v>
      </c>
      <c r="D28" s="19"/>
      <c r="E28" s="18"/>
      <c r="F28" s="18"/>
      <c r="G28" s="18"/>
      <c r="H28" s="18"/>
      <c r="I28" s="19"/>
      <c r="J28" s="20"/>
      <c r="K28" s="4"/>
    </row>
    <row r="29" spans="2:11" ht="20.100000000000001" customHeight="1" x14ac:dyDescent="0.3">
      <c r="B29" s="9"/>
      <c r="C29" s="17"/>
      <c r="D29" s="19"/>
      <c r="E29" s="18"/>
      <c r="F29" s="18"/>
      <c r="G29" s="18"/>
      <c r="H29" s="18"/>
      <c r="I29" s="19"/>
      <c r="J29" s="20"/>
      <c r="K29" s="4"/>
    </row>
    <row r="30" spans="2:11" ht="20.100000000000001" customHeight="1" x14ac:dyDescent="0.3">
      <c r="B30" s="9"/>
      <c r="C30" s="23" t="s">
        <v>234</v>
      </c>
      <c r="D30" s="19">
        <v>20</v>
      </c>
      <c r="E30" s="18">
        <f>+D30*$G$24</f>
        <v>21.200000000000003</v>
      </c>
      <c r="F30" s="18">
        <v>29.179010648160006</v>
      </c>
      <c r="G30" s="18">
        <f>+F30*$G$24</f>
        <v>30.929751287049609</v>
      </c>
      <c r="H30" s="18">
        <v>37.046344670173454</v>
      </c>
      <c r="I30" s="18">
        <f>+H30*$I$24</f>
        <v>39.41731072906456</v>
      </c>
      <c r="J30" s="20"/>
      <c r="K30" s="4"/>
    </row>
    <row r="31" spans="2:11" ht="20.100000000000001" customHeight="1" x14ac:dyDescent="0.3">
      <c r="B31" s="9"/>
      <c r="C31" s="17"/>
      <c r="D31" s="19"/>
      <c r="E31" s="18"/>
      <c r="F31" s="18"/>
      <c r="G31" s="18"/>
      <c r="H31" s="18"/>
      <c r="I31" s="18"/>
      <c r="J31" s="20"/>
      <c r="K31" s="4"/>
    </row>
    <row r="32" spans="2:11" ht="20.100000000000001" customHeight="1" x14ac:dyDescent="0.3">
      <c r="B32" s="9"/>
      <c r="C32" s="23" t="s">
        <v>342</v>
      </c>
      <c r="D32" s="19">
        <v>10</v>
      </c>
      <c r="E32" s="18">
        <f>+D32*$G$24</f>
        <v>10.600000000000001</v>
      </c>
      <c r="F32" s="18">
        <v>14.589505324080003</v>
      </c>
      <c r="G32" s="18">
        <f>+F32*$G$24</f>
        <v>15.464875643524804</v>
      </c>
      <c r="H32" s="18">
        <v>18.523172335086727</v>
      </c>
      <c r="I32" s="18">
        <f>+H32*$I$24</f>
        <v>19.70865536453228</v>
      </c>
      <c r="J32" s="20"/>
      <c r="K32" s="4"/>
    </row>
    <row r="33" spans="2:11" ht="20.100000000000001" customHeight="1" x14ac:dyDescent="0.3">
      <c r="B33" s="9"/>
      <c r="C33" s="23"/>
      <c r="D33" s="19"/>
      <c r="E33" s="18"/>
      <c r="F33" s="18"/>
      <c r="G33" s="18"/>
      <c r="H33" s="18"/>
      <c r="I33" s="18"/>
      <c r="J33" s="20"/>
      <c r="K33" s="4"/>
    </row>
    <row r="34" spans="2:11" ht="20.100000000000001" customHeight="1" x14ac:dyDescent="0.3">
      <c r="B34" s="9"/>
      <c r="C34" s="24" t="s">
        <v>343</v>
      </c>
      <c r="D34" s="19">
        <v>115</v>
      </c>
      <c r="E34" s="18">
        <f>+D34*$G$24</f>
        <v>121.9</v>
      </c>
      <c r="F34" s="18">
        <v>167.77931122692004</v>
      </c>
      <c r="G34" s="18">
        <f>+F34*$G$24</f>
        <v>177.84606990053524</v>
      </c>
      <c r="H34" s="18">
        <v>213.01648185349737</v>
      </c>
      <c r="I34" s="18">
        <f>+H34*$I$24</f>
        <v>226.64953669212122</v>
      </c>
      <c r="J34" s="20"/>
      <c r="K34" s="4"/>
    </row>
    <row r="35" spans="2:11" ht="20.100000000000001" customHeight="1" x14ac:dyDescent="0.3">
      <c r="B35" s="9"/>
      <c r="C35" s="23"/>
      <c r="D35" s="19"/>
      <c r="E35" s="18"/>
      <c r="F35" s="18"/>
      <c r="G35" s="18"/>
      <c r="H35" s="18"/>
      <c r="I35" s="18"/>
      <c r="J35" s="20"/>
      <c r="K35" s="4"/>
    </row>
    <row r="36" spans="2:11" ht="20.100000000000001" customHeight="1" x14ac:dyDescent="0.3">
      <c r="B36" s="9"/>
      <c r="C36" s="17" t="s">
        <v>53</v>
      </c>
      <c r="D36" s="19"/>
      <c r="E36" s="18"/>
      <c r="F36" s="18"/>
      <c r="G36" s="18"/>
      <c r="H36" s="18"/>
      <c r="I36" s="18"/>
      <c r="J36" s="20"/>
      <c r="K36" s="4"/>
    </row>
    <row r="37" spans="2:11" ht="20.100000000000001" customHeight="1" x14ac:dyDescent="0.3">
      <c r="B37" s="9"/>
      <c r="C37" s="17"/>
      <c r="D37" s="19"/>
      <c r="E37" s="18"/>
      <c r="F37" s="18"/>
      <c r="G37" s="18"/>
      <c r="H37" s="18"/>
      <c r="I37" s="18"/>
      <c r="J37" s="20"/>
      <c r="K37" s="4"/>
    </row>
    <row r="38" spans="2:11" ht="20.100000000000001" customHeight="1" x14ac:dyDescent="0.3">
      <c r="B38" s="9"/>
      <c r="C38" s="26" t="s">
        <v>345</v>
      </c>
      <c r="D38" s="19">
        <v>170</v>
      </c>
      <c r="E38" s="18">
        <f>+D38*$G$24</f>
        <v>180.20000000000002</v>
      </c>
      <c r="F38" s="18">
        <v>248.02159050936004</v>
      </c>
      <c r="G38" s="18">
        <f>+F38*$G$24</f>
        <v>262.90288593992165</v>
      </c>
      <c r="H38" s="18">
        <v>314.89392969647429</v>
      </c>
      <c r="I38" s="18">
        <f>+H38*$I$24</f>
        <v>335.04714119704869</v>
      </c>
      <c r="J38" s="20"/>
      <c r="K38" s="4"/>
    </row>
    <row r="39" spans="2:11" ht="20.100000000000001" customHeight="1" x14ac:dyDescent="0.3">
      <c r="B39" s="9"/>
      <c r="C39" s="17"/>
      <c r="D39" s="19"/>
      <c r="E39" s="18"/>
      <c r="F39" s="18"/>
      <c r="G39" s="18"/>
      <c r="H39" s="18"/>
      <c r="I39" s="18"/>
      <c r="J39" s="20"/>
      <c r="K39" s="4"/>
    </row>
    <row r="40" spans="2:11" ht="20.100000000000001" customHeight="1" x14ac:dyDescent="0.3">
      <c r="B40" s="9"/>
      <c r="C40" s="26" t="s">
        <v>344</v>
      </c>
      <c r="D40" s="19">
        <v>99</v>
      </c>
      <c r="E40" s="18">
        <f>+D40*$G$24</f>
        <v>104.94000000000001</v>
      </c>
      <c r="F40" s="18">
        <v>144.43610270839201</v>
      </c>
      <c r="G40" s="18">
        <f>+F40*$G$24</f>
        <v>153.10226887089553</v>
      </c>
      <c r="H40" s="18">
        <v>183.37940611735857</v>
      </c>
      <c r="I40" s="18">
        <f>+H40*$I$24</f>
        <v>195.11568810886953</v>
      </c>
      <c r="J40" s="20"/>
      <c r="K40" s="4"/>
    </row>
    <row r="41" spans="2:11" ht="20.100000000000001" customHeight="1" x14ac:dyDescent="0.3">
      <c r="B41" s="9"/>
      <c r="C41" s="17"/>
      <c r="D41" s="19"/>
      <c r="E41" s="18"/>
      <c r="F41" s="18"/>
      <c r="G41" s="18"/>
      <c r="H41" s="18"/>
      <c r="I41" s="18"/>
      <c r="J41" s="20"/>
      <c r="K41" s="4"/>
    </row>
    <row r="42" spans="2:11" ht="20.100000000000001" customHeight="1" x14ac:dyDescent="0.3">
      <c r="B42" s="9"/>
      <c r="C42" s="17"/>
      <c r="D42" s="19"/>
      <c r="E42" s="18"/>
      <c r="F42" s="18"/>
      <c r="G42" s="18"/>
      <c r="H42" s="18"/>
      <c r="I42" s="18"/>
      <c r="J42" s="20"/>
      <c r="K42" s="4"/>
    </row>
    <row r="43" spans="2:11" ht="20.100000000000001" customHeight="1" x14ac:dyDescent="0.3">
      <c r="B43" s="9">
        <v>2</v>
      </c>
      <c r="C43" s="21" t="s">
        <v>182</v>
      </c>
      <c r="D43" s="19"/>
      <c r="E43" s="18"/>
      <c r="F43" s="18"/>
      <c r="G43" s="18"/>
      <c r="H43" s="18"/>
      <c r="I43" s="18"/>
      <c r="J43" s="20"/>
      <c r="K43" s="4"/>
    </row>
    <row r="44" spans="2:11" ht="20.100000000000001" customHeight="1" x14ac:dyDescent="0.3">
      <c r="B44" s="9"/>
      <c r="C44" s="17"/>
      <c r="D44" s="19"/>
      <c r="E44" s="18"/>
      <c r="F44" s="18"/>
      <c r="G44" s="18"/>
      <c r="H44" s="18"/>
      <c r="I44" s="18"/>
      <c r="J44" s="20"/>
      <c r="K44" s="4"/>
    </row>
    <row r="45" spans="2:11" ht="20.100000000000001" customHeight="1" x14ac:dyDescent="0.3">
      <c r="B45" s="9" t="s">
        <v>180</v>
      </c>
      <c r="C45" s="17" t="s">
        <v>212</v>
      </c>
      <c r="D45" s="19"/>
      <c r="E45" s="18"/>
      <c r="F45" s="18"/>
      <c r="G45" s="18"/>
      <c r="H45" s="18"/>
      <c r="I45" s="18"/>
      <c r="J45" s="20"/>
      <c r="K45" s="4"/>
    </row>
    <row r="46" spans="2:11" ht="20.100000000000001" customHeight="1" x14ac:dyDescent="0.3">
      <c r="B46" s="9"/>
      <c r="C46" s="17" t="s">
        <v>211</v>
      </c>
      <c r="D46" s="19"/>
      <c r="E46" s="18"/>
      <c r="F46" s="18"/>
      <c r="G46" s="18"/>
      <c r="H46" s="18"/>
      <c r="I46" s="18"/>
      <c r="J46" s="20"/>
      <c r="K46" s="4"/>
    </row>
    <row r="47" spans="2:11" ht="20.100000000000001" customHeight="1" x14ac:dyDescent="0.3">
      <c r="B47" s="9"/>
      <c r="C47" s="26" t="s">
        <v>347</v>
      </c>
      <c r="D47" s="12">
        <v>200</v>
      </c>
      <c r="E47" s="18">
        <f>+D47*$G$24</f>
        <v>212</v>
      </c>
      <c r="F47" s="18">
        <v>291.79010648160005</v>
      </c>
      <c r="G47" s="18">
        <f t="shared" ref="G47:G48" si="0">+F47*$G$24</f>
        <v>309.29751287049606</v>
      </c>
      <c r="H47" s="18">
        <v>370.46344670173448</v>
      </c>
      <c r="I47" s="18">
        <f>+H47*$I$24</f>
        <v>394.17310729064553</v>
      </c>
      <c r="J47" s="20"/>
      <c r="K47" s="4"/>
    </row>
    <row r="48" spans="2:11" ht="20.100000000000001" customHeight="1" x14ac:dyDescent="0.3">
      <c r="B48" s="9"/>
      <c r="C48" s="26" t="s">
        <v>346</v>
      </c>
      <c r="D48" s="12">
        <v>3.7</v>
      </c>
      <c r="E48" s="18">
        <f>+D48*$G$24</f>
        <v>3.9220000000000006</v>
      </c>
      <c r="F48" s="18">
        <v>5.3981169699096014</v>
      </c>
      <c r="G48" s="18">
        <f t="shared" si="0"/>
        <v>5.722003988104178</v>
      </c>
      <c r="H48" s="18">
        <v>6.8535737639820891</v>
      </c>
      <c r="I48" s="18">
        <f>+H48*$I$24</f>
        <v>7.2922024848769436</v>
      </c>
      <c r="J48" s="20"/>
      <c r="K48" s="4"/>
    </row>
    <row r="49" spans="2:11" ht="20.100000000000001" customHeight="1" x14ac:dyDescent="0.3">
      <c r="B49" s="9"/>
      <c r="C49" s="26"/>
      <c r="D49" s="12"/>
      <c r="E49" s="11"/>
      <c r="F49" s="11"/>
      <c r="G49" s="11"/>
      <c r="H49" s="11"/>
      <c r="I49" s="18"/>
      <c r="J49" s="20"/>
      <c r="K49" s="4"/>
    </row>
    <row r="50" spans="2:11" ht="20.100000000000001" customHeight="1" x14ac:dyDescent="0.3">
      <c r="B50" s="9"/>
      <c r="C50" s="24" t="s">
        <v>348</v>
      </c>
      <c r="D50" s="12">
        <v>300</v>
      </c>
      <c r="E50" s="18">
        <f>+D50*$G$24</f>
        <v>318</v>
      </c>
      <c r="F50" s="18">
        <v>437.6851597224001</v>
      </c>
      <c r="G50" s="18">
        <f t="shared" ref="G50:G51" si="1">+F50*$G$24</f>
        <v>463.94626930574412</v>
      </c>
      <c r="H50" s="18">
        <v>555.69517005260172</v>
      </c>
      <c r="I50" s="18">
        <f>+H50*$I$24</f>
        <v>591.25966093596821</v>
      </c>
      <c r="J50" s="20"/>
      <c r="K50" s="4"/>
    </row>
    <row r="51" spans="2:11" ht="20.100000000000001" customHeight="1" x14ac:dyDescent="0.3">
      <c r="B51" s="9"/>
      <c r="C51" s="24" t="s">
        <v>276</v>
      </c>
      <c r="D51" s="12">
        <v>3.7</v>
      </c>
      <c r="E51" s="18">
        <f>+D51*$G$24</f>
        <v>3.9220000000000006</v>
      </c>
      <c r="F51" s="18">
        <v>5.3981169699096014</v>
      </c>
      <c r="G51" s="18">
        <f t="shared" si="1"/>
        <v>5.722003988104178</v>
      </c>
      <c r="H51" s="18">
        <v>6.8535737639820891</v>
      </c>
      <c r="I51" s="18">
        <f>+H51*$I$24</f>
        <v>7.2922024848769436</v>
      </c>
      <c r="J51" s="20"/>
      <c r="K51" s="4"/>
    </row>
    <row r="52" spans="2:11" ht="20.100000000000001" customHeight="1" x14ac:dyDescent="0.3">
      <c r="B52" s="9"/>
      <c r="C52" s="26"/>
      <c r="D52" s="12"/>
      <c r="E52" s="11"/>
      <c r="F52" s="11"/>
      <c r="G52" s="11"/>
      <c r="H52" s="11"/>
      <c r="I52" s="18"/>
      <c r="J52" s="20"/>
      <c r="K52" s="4"/>
    </row>
    <row r="53" spans="2:11" ht="20.100000000000001" customHeight="1" x14ac:dyDescent="0.3">
      <c r="B53" s="9"/>
      <c r="C53" s="26" t="s">
        <v>235</v>
      </c>
      <c r="D53" s="19"/>
      <c r="E53" s="18"/>
      <c r="F53" s="18"/>
      <c r="G53" s="18"/>
      <c r="H53" s="18"/>
      <c r="I53" s="18"/>
      <c r="J53" s="20"/>
      <c r="K53" s="4"/>
    </row>
    <row r="54" spans="2:11" ht="20.100000000000001" customHeight="1" x14ac:dyDescent="0.3">
      <c r="B54" s="9"/>
      <c r="C54" s="26" t="s">
        <v>349</v>
      </c>
      <c r="D54" s="19">
        <v>100</v>
      </c>
      <c r="E54" s="18">
        <f>+D54*$G$24</f>
        <v>106</v>
      </c>
      <c r="F54" s="18">
        <v>145.89505324080002</v>
      </c>
      <c r="G54" s="18">
        <f>+F54*$G$24</f>
        <v>154.64875643524803</v>
      </c>
      <c r="H54" s="18">
        <v>185.23172335086724</v>
      </c>
      <c r="I54" s="18">
        <f>+H54*$I$24</f>
        <v>197.08655364532277</v>
      </c>
      <c r="J54" s="20"/>
      <c r="K54" s="4"/>
    </row>
    <row r="55" spans="2:11" ht="20.100000000000001" customHeight="1" x14ac:dyDescent="0.3">
      <c r="B55" s="9"/>
      <c r="C55" s="17"/>
      <c r="D55" s="19"/>
      <c r="E55" s="18"/>
      <c r="F55" s="18"/>
      <c r="G55" s="18"/>
      <c r="H55" s="18"/>
      <c r="I55" s="18"/>
      <c r="J55" s="20"/>
      <c r="K55" s="4"/>
    </row>
    <row r="56" spans="2:11" ht="20.100000000000001" customHeight="1" x14ac:dyDescent="0.3">
      <c r="B56" s="9"/>
      <c r="C56" s="17" t="s">
        <v>236</v>
      </c>
      <c r="D56" s="19"/>
      <c r="E56" s="18"/>
      <c r="F56" s="18"/>
      <c r="G56" s="18"/>
      <c r="H56" s="18"/>
      <c r="I56" s="18"/>
      <c r="J56" s="20"/>
      <c r="K56" s="4"/>
    </row>
    <row r="57" spans="2:11" ht="20.100000000000001" customHeight="1" x14ac:dyDescent="0.3">
      <c r="B57" s="9"/>
      <c r="C57" s="17" t="s">
        <v>350</v>
      </c>
      <c r="D57" s="19">
        <v>3.5</v>
      </c>
      <c r="E57" s="18">
        <f>+D57*$G$24</f>
        <v>3.71</v>
      </c>
      <c r="F57" s="18">
        <v>5.1063268634280012</v>
      </c>
      <c r="G57" s="18">
        <f t="shared" ref="G57:G58" si="2">+F57*$G$24</f>
        <v>5.4127064752336818</v>
      </c>
      <c r="H57" s="18">
        <v>6.4831103172803557</v>
      </c>
      <c r="I57" s="18">
        <f>+H57*$I$24</f>
        <v>6.8980293775862984</v>
      </c>
      <c r="J57" s="20"/>
      <c r="K57" s="4"/>
    </row>
    <row r="58" spans="2:11" ht="20.100000000000001" customHeight="1" x14ac:dyDescent="0.3">
      <c r="B58" s="9"/>
      <c r="C58" s="17" t="s">
        <v>85</v>
      </c>
      <c r="D58" s="19">
        <v>100</v>
      </c>
      <c r="E58" s="18">
        <f>+D58*$G$24</f>
        <v>106</v>
      </c>
      <c r="F58" s="18">
        <v>145.89505324080002</v>
      </c>
      <c r="G58" s="18">
        <f t="shared" si="2"/>
        <v>154.64875643524803</v>
      </c>
      <c r="H58" s="18">
        <v>185.23172335086724</v>
      </c>
      <c r="I58" s="18">
        <f>+H58*$I$24</f>
        <v>197.08655364532277</v>
      </c>
      <c r="J58" s="20"/>
      <c r="K58" s="4"/>
    </row>
    <row r="59" spans="2:11" ht="20.100000000000001" customHeight="1" x14ac:dyDescent="0.3">
      <c r="B59" s="9"/>
      <c r="C59" s="17"/>
      <c r="D59" s="19"/>
      <c r="E59" s="18"/>
      <c r="F59" s="18"/>
      <c r="G59" s="18"/>
      <c r="H59" s="18"/>
      <c r="I59" s="18"/>
      <c r="J59" s="20"/>
      <c r="K59" s="4"/>
    </row>
    <row r="60" spans="2:11" ht="20.100000000000001" customHeight="1" x14ac:dyDescent="0.3">
      <c r="B60" s="9"/>
      <c r="C60" s="17" t="s">
        <v>237</v>
      </c>
      <c r="D60" s="19">
        <v>100</v>
      </c>
      <c r="E60" s="18">
        <f>+D60*$G$24</f>
        <v>106</v>
      </c>
      <c r="F60" s="18">
        <v>145.89505324080002</v>
      </c>
      <c r="G60" s="18">
        <f>+F60*$G$24</f>
        <v>154.64875643524803</v>
      </c>
      <c r="H60" s="18">
        <v>185.23172335086724</v>
      </c>
      <c r="I60" s="18">
        <f>+H60*$I$24</f>
        <v>197.08655364532277</v>
      </c>
      <c r="J60" s="20"/>
      <c r="K60" s="4"/>
    </row>
    <row r="61" spans="2:11" ht="20.100000000000001" customHeight="1" x14ac:dyDescent="0.3">
      <c r="B61" s="9"/>
      <c r="C61" s="17"/>
      <c r="D61" s="19"/>
      <c r="E61" s="18"/>
      <c r="F61" s="18"/>
      <c r="G61" s="18"/>
      <c r="H61" s="18"/>
      <c r="I61" s="19"/>
      <c r="J61" s="20"/>
      <c r="K61" s="4"/>
    </row>
    <row r="62" spans="2:11" ht="20.100000000000001" customHeight="1" x14ac:dyDescent="0.3">
      <c r="B62" s="9"/>
      <c r="C62" s="17" t="s">
        <v>238</v>
      </c>
      <c r="D62" s="54" t="s">
        <v>283</v>
      </c>
      <c r="E62" s="48" t="s">
        <v>283</v>
      </c>
      <c r="F62" s="48" t="s">
        <v>283</v>
      </c>
      <c r="G62" s="48" t="s">
        <v>283</v>
      </c>
      <c r="H62" s="48" t="s">
        <v>283</v>
      </c>
      <c r="I62" s="48" t="s">
        <v>283</v>
      </c>
      <c r="J62" s="20"/>
      <c r="K62" s="4"/>
    </row>
    <row r="63" spans="2:11" ht="20.100000000000001" customHeight="1" x14ac:dyDescent="0.3">
      <c r="B63" s="9"/>
      <c r="C63" s="17"/>
      <c r="D63" s="54" t="s">
        <v>282</v>
      </c>
      <c r="E63" s="48" t="s">
        <v>282</v>
      </c>
      <c r="F63" s="48" t="s">
        <v>282</v>
      </c>
      <c r="G63" s="48" t="s">
        <v>282</v>
      </c>
      <c r="H63" s="48" t="s">
        <v>282</v>
      </c>
      <c r="I63" s="48" t="s">
        <v>282</v>
      </c>
      <c r="J63" s="20"/>
      <c r="K63" s="4"/>
    </row>
    <row r="64" spans="2:11" ht="20.100000000000001" customHeight="1" x14ac:dyDescent="0.3">
      <c r="B64" s="9"/>
      <c r="C64" s="20"/>
      <c r="D64" s="19"/>
      <c r="E64" s="18"/>
      <c r="F64" s="18"/>
      <c r="G64" s="18"/>
      <c r="H64" s="18"/>
      <c r="I64" s="19"/>
      <c r="J64" s="20"/>
      <c r="K64" s="4"/>
    </row>
    <row r="65" spans="2:11" ht="20.100000000000001" customHeight="1" x14ac:dyDescent="0.3">
      <c r="B65" s="9"/>
      <c r="C65" s="17" t="s">
        <v>351</v>
      </c>
      <c r="D65" s="19">
        <v>100</v>
      </c>
      <c r="E65" s="18">
        <f>+D65*$G$24</f>
        <v>106</v>
      </c>
      <c r="F65" s="18">
        <v>145.89505324080002</v>
      </c>
      <c r="G65" s="18">
        <f>+F65*$G$24</f>
        <v>154.64875643524803</v>
      </c>
      <c r="H65" s="18">
        <v>185.23172335086724</v>
      </c>
      <c r="I65" s="18">
        <f>+H65*$I$24</f>
        <v>197.08655364532277</v>
      </c>
      <c r="J65" s="20"/>
      <c r="K65" s="4"/>
    </row>
    <row r="66" spans="2:11" ht="20.100000000000001" customHeight="1" x14ac:dyDescent="0.3">
      <c r="B66" s="9"/>
      <c r="C66" s="17"/>
      <c r="D66" s="19"/>
      <c r="E66" s="18"/>
      <c r="F66" s="18"/>
      <c r="G66" s="18"/>
      <c r="H66" s="18"/>
      <c r="I66" s="18"/>
      <c r="J66" s="20"/>
      <c r="K66" s="4"/>
    </row>
    <row r="67" spans="2:11" ht="20.100000000000001" customHeight="1" x14ac:dyDescent="0.3">
      <c r="B67" s="9"/>
      <c r="C67" s="17" t="s">
        <v>239</v>
      </c>
      <c r="D67" s="19"/>
      <c r="E67" s="18"/>
      <c r="F67" s="18"/>
      <c r="G67" s="18"/>
      <c r="H67" s="18"/>
      <c r="I67" s="18"/>
      <c r="J67" s="20"/>
      <c r="K67" s="4"/>
    </row>
    <row r="68" spans="2:11" ht="20.100000000000001" customHeight="1" x14ac:dyDescent="0.3">
      <c r="B68" s="9"/>
      <c r="C68" s="17" t="s">
        <v>240</v>
      </c>
      <c r="D68" s="19">
        <v>100</v>
      </c>
      <c r="E68" s="18">
        <f>+D68*$G$24</f>
        <v>106</v>
      </c>
      <c r="F68" s="18">
        <v>145.89505324080002</v>
      </c>
      <c r="G68" s="18">
        <f>+F68*$G$24</f>
        <v>154.64875643524803</v>
      </c>
      <c r="H68" s="18">
        <v>185.23172335086724</v>
      </c>
      <c r="I68" s="18">
        <f>+H68*$I$24</f>
        <v>197.08655364532277</v>
      </c>
      <c r="J68" s="20"/>
      <c r="K68" s="4"/>
    </row>
    <row r="69" spans="2:11" ht="20.100000000000001" customHeight="1" x14ac:dyDescent="0.3">
      <c r="B69" s="9"/>
      <c r="C69" s="17"/>
      <c r="D69" s="19"/>
      <c r="E69" s="18"/>
      <c r="F69" s="18"/>
      <c r="G69" s="18"/>
      <c r="H69" s="18"/>
      <c r="I69" s="18"/>
      <c r="J69" s="20"/>
      <c r="K69" s="4"/>
    </row>
    <row r="70" spans="2:11" ht="20.100000000000001" customHeight="1" x14ac:dyDescent="0.3">
      <c r="B70" s="9"/>
      <c r="C70" s="17" t="s">
        <v>241</v>
      </c>
      <c r="D70" s="19">
        <v>100</v>
      </c>
      <c r="E70" s="18">
        <f>+D70*$G$24</f>
        <v>106</v>
      </c>
      <c r="F70" s="18">
        <v>145.89505324080002</v>
      </c>
      <c r="G70" s="18">
        <f>+F70*$G$24</f>
        <v>154.64875643524803</v>
      </c>
      <c r="H70" s="18">
        <v>185.23172335086724</v>
      </c>
      <c r="I70" s="18">
        <f>+H70*$I$24</f>
        <v>197.08655364532277</v>
      </c>
      <c r="J70" s="20"/>
      <c r="K70" s="4"/>
    </row>
    <row r="71" spans="2:11" ht="20.100000000000001" customHeight="1" x14ac:dyDescent="0.3">
      <c r="B71" s="9"/>
      <c r="C71" s="17"/>
      <c r="D71" s="19"/>
      <c r="E71" s="18"/>
      <c r="F71" s="18"/>
      <c r="G71" s="18"/>
      <c r="H71" s="18"/>
      <c r="I71" s="18"/>
      <c r="J71" s="20"/>
      <c r="K71" s="4"/>
    </row>
    <row r="72" spans="2:11" ht="20.100000000000001" customHeight="1" x14ac:dyDescent="0.3">
      <c r="B72" s="9"/>
      <c r="C72" s="17" t="s">
        <v>242</v>
      </c>
      <c r="D72" s="12">
        <v>300</v>
      </c>
      <c r="E72" s="18">
        <f>+D72*$G$24</f>
        <v>318</v>
      </c>
      <c r="F72" s="18">
        <v>437.6851597224001</v>
      </c>
      <c r="G72" s="18">
        <f>+F72*$G$24</f>
        <v>463.94626930574412</v>
      </c>
      <c r="H72" s="18">
        <v>555.69517005260172</v>
      </c>
      <c r="I72" s="18">
        <f>+H72*$I$24</f>
        <v>591.25966093596821</v>
      </c>
      <c r="J72" s="20"/>
      <c r="K72" s="4"/>
    </row>
    <row r="73" spans="2:11" ht="20.100000000000001" customHeight="1" x14ac:dyDescent="0.3">
      <c r="B73" s="9"/>
      <c r="C73" s="17"/>
      <c r="D73" s="19"/>
      <c r="E73" s="18"/>
      <c r="F73" s="18"/>
      <c r="G73" s="18"/>
      <c r="H73" s="18"/>
      <c r="I73" s="18"/>
      <c r="J73" s="20"/>
      <c r="K73" s="4"/>
    </row>
    <row r="74" spans="2:11" ht="20.100000000000001" customHeight="1" x14ac:dyDescent="0.3">
      <c r="B74" s="28" t="s">
        <v>192</v>
      </c>
      <c r="C74" s="29" t="s">
        <v>244</v>
      </c>
      <c r="D74" s="20"/>
      <c r="E74" s="18"/>
      <c r="F74" s="18"/>
      <c r="G74" s="18"/>
      <c r="H74" s="18"/>
      <c r="I74" s="18"/>
      <c r="J74" s="20"/>
      <c r="K74" s="4"/>
    </row>
    <row r="75" spans="2:11" ht="20.100000000000001" customHeight="1" x14ac:dyDescent="0.3">
      <c r="B75" s="28"/>
      <c r="C75" s="31"/>
      <c r="D75" s="20"/>
      <c r="E75" s="18"/>
      <c r="F75" s="18"/>
      <c r="G75" s="18"/>
      <c r="H75" s="18"/>
      <c r="I75" s="18"/>
      <c r="J75" s="20"/>
      <c r="K75" s="4"/>
    </row>
    <row r="76" spans="2:11" ht="20.100000000000001" customHeight="1" x14ac:dyDescent="0.3">
      <c r="B76" s="28" t="s">
        <v>193</v>
      </c>
      <c r="C76" s="30" t="s">
        <v>183</v>
      </c>
      <c r="D76" s="19"/>
      <c r="E76" s="18"/>
      <c r="F76" s="18"/>
      <c r="G76" s="18"/>
      <c r="H76" s="18"/>
      <c r="I76" s="18"/>
      <c r="J76" s="20"/>
      <c r="K76" s="4"/>
    </row>
    <row r="77" spans="2:11" ht="20.100000000000001" customHeight="1" x14ac:dyDescent="0.3">
      <c r="B77" s="28"/>
      <c r="C77" s="30" t="s">
        <v>190</v>
      </c>
      <c r="D77" s="55"/>
      <c r="E77" s="18"/>
      <c r="F77" s="18"/>
      <c r="G77" s="18"/>
      <c r="H77" s="18"/>
      <c r="I77" s="18"/>
      <c r="J77" s="20"/>
      <c r="K77" s="4"/>
    </row>
    <row r="78" spans="2:11" ht="20.100000000000001" customHeight="1" x14ac:dyDescent="0.3">
      <c r="B78" s="28"/>
      <c r="C78" s="31" t="s">
        <v>188</v>
      </c>
      <c r="D78" s="19">
        <v>12.6</v>
      </c>
      <c r="E78" s="18">
        <f>+D78*$G$24</f>
        <v>13.356</v>
      </c>
      <c r="F78" s="18">
        <v>18.382776708340803</v>
      </c>
      <c r="G78" s="18">
        <f t="shared" ref="G78:G79" si="3">+F78*$G$24</f>
        <v>19.485743310841251</v>
      </c>
      <c r="H78" s="18">
        <v>23.339197142209276</v>
      </c>
      <c r="I78" s="18">
        <f>+H78*$I$24</f>
        <v>24.83290575931067</v>
      </c>
      <c r="J78" s="20"/>
      <c r="K78" s="4"/>
    </row>
    <row r="79" spans="2:11" ht="20.100000000000001" customHeight="1" x14ac:dyDescent="0.3">
      <c r="B79" s="28"/>
      <c r="C79" s="31" t="s">
        <v>189</v>
      </c>
      <c r="D79" s="19">
        <v>15.8</v>
      </c>
      <c r="E79" s="18">
        <f>+D79*$G$24</f>
        <v>16.748000000000001</v>
      </c>
      <c r="F79" s="18">
        <v>23.051418412046399</v>
      </c>
      <c r="G79" s="18">
        <f t="shared" si="3"/>
        <v>24.434503516769183</v>
      </c>
      <c r="H79" s="18">
        <v>29.26661228943702</v>
      </c>
      <c r="I79" s="18">
        <f>+H79*$I$24</f>
        <v>31.139675475960992</v>
      </c>
      <c r="J79" s="20"/>
      <c r="K79" s="4"/>
    </row>
    <row r="80" spans="2:11" ht="20.100000000000001" customHeight="1" x14ac:dyDescent="0.3">
      <c r="B80" s="28"/>
      <c r="C80" s="30" t="s">
        <v>191</v>
      </c>
      <c r="D80" s="55"/>
      <c r="E80" s="18"/>
      <c r="F80" s="18"/>
      <c r="G80" s="18"/>
      <c r="H80" s="18"/>
      <c r="I80" s="18"/>
      <c r="J80" s="20"/>
      <c r="K80" s="4"/>
    </row>
    <row r="81" spans="2:11" ht="20.100000000000001" customHeight="1" x14ac:dyDescent="0.3">
      <c r="B81" s="28"/>
      <c r="C81" s="31" t="s">
        <v>188</v>
      </c>
      <c r="D81" s="19">
        <v>5.3</v>
      </c>
      <c r="E81" s="18">
        <f>+D81*$G$24</f>
        <v>5.6180000000000003</v>
      </c>
      <c r="F81" s="18">
        <v>7.7324378217624012</v>
      </c>
      <c r="G81" s="18">
        <f t="shared" ref="G81:G82" si="4">+F81*$G$24</f>
        <v>8.1963840910681451</v>
      </c>
      <c r="H81" s="18">
        <v>9.8172813375959649</v>
      </c>
      <c r="I81" s="18">
        <f>+H81*$I$24</f>
        <v>10.445587343202106</v>
      </c>
      <c r="J81" s="20"/>
      <c r="K81" s="4"/>
    </row>
    <row r="82" spans="2:11" ht="20.100000000000001" customHeight="1" x14ac:dyDescent="0.3">
      <c r="B82" s="28"/>
      <c r="C82" s="31" t="s">
        <v>189</v>
      </c>
      <c r="D82" s="19">
        <v>7.4</v>
      </c>
      <c r="E82" s="18">
        <f>+D82*$G$24</f>
        <v>7.8440000000000012</v>
      </c>
      <c r="F82" s="18">
        <v>10.796233939819203</v>
      </c>
      <c r="G82" s="18">
        <f t="shared" si="4"/>
        <v>11.444007976208356</v>
      </c>
      <c r="H82" s="18">
        <v>13.707147527964178</v>
      </c>
      <c r="I82" s="18">
        <f>+H82*$I$24</f>
        <v>14.584404969753887</v>
      </c>
      <c r="J82" s="20"/>
      <c r="K82" s="4"/>
    </row>
    <row r="83" spans="2:11" ht="20.100000000000001" customHeight="1" x14ac:dyDescent="0.3">
      <c r="B83" s="28"/>
      <c r="C83" s="31"/>
      <c r="D83" s="19"/>
      <c r="E83" s="18"/>
      <c r="F83" s="18"/>
      <c r="G83" s="18"/>
      <c r="H83" s="18"/>
      <c r="I83" s="18"/>
      <c r="J83" s="20"/>
      <c r="K83" s="4"/>
    </row>
    <row r="84" spans="2:11" ht="20.100000000000001" customHeight="1" x14ac:dyDescent="0.3">
      <c r="B84" s="28" t="s">
        <v>194</v>
      </c>
      <c r="C84" s="30" t="s">
        <v>184</v>
      </c>
      <c r="D84" s="19"/>
      <c r="E84" s="18"/>
      <c r="F84" s="18"/>
      <c r="G84" s="18"/>
      <c r="H84" s="18"/>
      <c r="I84" s="18"/>
      <c r="J84" s="20"/>
      <c r="K84" s="4"/>
    </row>
    <row r="85" spans="2:11" ht="20.100000000000001" customHeight="1" x14ac:dyDescent="0.3">
      <c r="B85" s="28"/>
      <c r="C85" s="30" t="s">
        <v>190</v>
      </c>
      <c r="D85" s="55"/>
      <c r="E85" s="18"/>
      <c r="F85" s="18"/>
      <c r="G85" s="18"/>
      <c r="H85" s="18"/>
      <c r="I85" s="18"/>
      <c r="J85" s="20"/>
      <c r="K85" s="4"/>
    </row>
    <row r="86" spans="2:11" ht="20.100000000000001" customHeight="1" x14ac:dyDescent="0.3">
      <c r="B86" s="28"/>
      <c r="C86" s="31" t="s">
        <v>188</v>
      </c>
      <c r="D86" s="19">
        <v>21</v>
      </c>
      <c r="E86" s="18">
        <f>+D86*$G$24</f>
        <v>22.26</v>
      </c>
      <c r="F86" s="18">
        <v>30.637961180568002</v>
      </c>
      <c r="G86" s="18">
        <f t="shared" ref="G86:G87" si="5">+F86*$G$24</f>
        <v>32.476238851402087</v>
      </c>
      <c r="H86" s="18">
        <v>38.898661903682125</v>
      </c>
      <c r="I86" s="18">
        <f>+H86*$I$24</f>
        <v>41.388176265517785</v>
      </c>
      <c r="J86" s="20"/>
      <c r="K86" s="4"/>
    </row>
    <row r="87" spans="2:11" ht="20.100000000000001" customHeight="1" x14ac:dyDescent="0.3">
      <c r="B87" s="28"/>
      <c r="C87" s="31" t="s">
        <v>189</v>
      </c>
      <c r="D87" s="19">
        <v>26.3</v>
      </c>
      <c r="E87" s="18">
        <f>+D87*$G$24</f>
        <v>27.878000000000004</v>
      </c>
      <c r="F87" s="18">
        <v>38.370399002330402</v>
      </c>
      <c r="G87" s="18">
        <f t="shared" si="5"/>
        <v>40.672622942470227</v>
      </c>
      <c r="H87" s="18">
        <v>48.715943241278083</v>
      </c>
      <c r="I87" s="18">
        <f>+H87*$I$24</f>
        <v>51.833763608719885</v>
      </c>
      <c r="J87" s="20"/>
      <c r="K87" s="4"/>
    </row>
    <row r="88" spans="2:11" ht="20.100000000000001" customHeight="1" x14ac:dyDescent="0.3">
      <c r="B88" s="28"/>
      <c r="C88" s="30" t="s">
        <v>191</v>
      </c>
      <c r="D88" s="55"/>
      <c r="E88" s="18"/>
      <c r="F88" s="18"/>
      <c r="G88" s="18"/>
      <c r="H88" s="18"/>
      <c r="I88" s="18"/>
      <c r="J88" s="20"/>
      <c r="K88" s="4"/>
    </row>
    <row r="89" spans="2:11" ht="20.100000000000001" customHeight="1" x14ac:dyDescent="0.3">
      <c r="B89" s="28"/>
      <c r="C89" s="31" t="s">
        <v>188</v>
      </c>
      <c r="D89" s="19">
        <v>10.5</v>
      </c>
      <c r="E89" s="18">
        <f>+D89*$G$24</f>
        <v>11.13</v>
      </c>
      <c r="F89" s="18">
        <v>15.318980590284001</v>
      </c>
      <c r="G89" s="18">
        <f t="shared" ref="G89:G90" si="6">+F89*$G$24</f>
        <v>16.238119425701043</v>
      </c>
      <c r="H89" s="18">
        <v>19.449330951841063</v>
      </c>
      <c r="I89" s="18">
        <f>+H89*$I$24</f>
        <v>20.694088132758893</v>
      </c>
      <c r="J89" s="20"/>
      <c r="K89" s="4"/>
    </row>
    <row r="90" spans="2:11" ht="20.100000000000001" customHeight="1" x14ac:dyDescent="0.3">
      <c r="B90" s="28"/>
      <c r="C90" s="31" t="s">
        <v>189</v>
      </c>
      <c r="D90" s="19">
        <v>13.7</v>
      </c>
      <c r="E90" s="18">
        <f>+D90*$G$24</f>
        <v>14.522</v>
      </c>
      <c r="F90" s="18">
        <v>19.987622293989602</v>
      </c>
      <c r="G90" s="18">
        <f t="shared" si="6"/>
        <v>21.18687963162898</v>
      </c>
      <c r="H90" s="18">
        <v>25.376746099068818</v>
      </c>
      <c r="I90" s="18">
        <f>+H90*$I$24</f>
        <v>27.000857849409222</v>
      </c>
      <c r="J90" s="20"/>
      <c r="K90" s="4"/>
    </row>
    <row r="91" spans="2:11" ht="20.100000000000001" customHeight="1" x14ac:dyDescent="0.3">
      <c r="B91" s="28"/>
      <c r="C91" s="31"/>
      <c r="D91" s="19"/>
      <c r="E91" s="18"/>
      <c r="F91" s="18"/>
      <c r="G91" s="18"/>
      <c r="H91" s="18"/>
      <c r="I91" s="18"/>
      <c r="J91" s="20"/>
      <c r="K91" s="4"/>
    </row>
    <row r="92" spans="2:11" ht="20.100000000000001" customHeight="1" x14ac:dyDescent="0.3">
      <c r="B92" s="28" t="s">
        <v>195</v>
      </c>
      <c r="C92" s="30" t="s">
        <v>185</v>
      </c>
      <c r="D92" s="19"/>
      <c r="E92" s="18"/>
      <c r="F92" s="18"/>
      <c r="G92" s="18"/>
      <c r="H92" s="18"/>
      <c r="I92" s="18"/>
      <c r="J92" s="20"/>
      <c r="K92" s="4"/>
    </row>
    <row r="93" spans="2:11" ht="20.100000000000001" customHeight="1" x14ac:dyDescent="0.3">
      <c r="B93" s="28"/>
      <c r="C93" s="30" t="s">
        <v>190</v>
      </c>
      <c r="D93" s="55"/>
      <c r="E93" s="18"/>
      <c r="F93" s="18"/>
      <c r="G93" s="18"/>
      <c r="H93" s="18"/>
      <c r="I93" s="18"/>
      <c r="J93" s="20"/>
      <c r="K93" s="4"/>
    </row>
    <row r="94" spans="2:11" ht="20.100000000000001" customHeight="1" x14ac:dyDescent="0.3">
      <c r="B94" s="28"/>
      <c r="C94" s="31" t="s">
        <v>188</v>
      </c>
      <c r="D94" s="19">
        <v>42</v>
      </c>
      <c r="E94" s="18">
        <f>+D94*$G$24</f>
        <v>44.52</v>
      </c>
      <c r="F94" s="18">
        <v>61.275922361136004</v>
      </c>
      <c r="G94" s="18">
        <f t="shared" ref="G94:G95" si="7">+F94*$G$24</f>
        <v>64.952477702804174</v>
      </c>
      <c r="H94" s="18">
        <v>77.797323807364251</v>
      </c>
      <c r="I94" s="18">
        <f>+H94*$I$24</f>
        <v>82.77635253103557</v>
      </c>
      <c r="J94" s="20"/>
      <c r="K94" s="4"/>
    </row>
    <row r="95" spans="2:11" ht="20.100000000000001" customHeight="1" x14ac:dyDescent="0.3">
      <c r="B95" s="28"/>
      <c r="C95" s="31" t="s">
        <v>189</v>
      </c>
      <c r="D95" s="19">
        <v>47.3</v>
      </c>
      <c r="E95" s="18">
        <f>+D95*$G$24</f>
        <v>50.137999999999998</v>
      </c>
      <c r="F95" s="18">
        <v>69.008360182898414</v>
      </c>
      <c r="G95" s="18">
        <f t="shared" si="7"/>
        <v>73.148861793872328</v>
      </c>
      <c r="H95" s="18">
        <v>87.614605144960208</v>
      </c>
      <c r="I95" s="18">
        <f>+H95*$I$24</f>
        <v>93.221939874237663</v>
      </c>
      <c r="J95" s="20"/>
      <c r="K95" s="4"/>
    </row>
    <row r="96" spans="2:11" ht="20.100000000000001" customHeight="1" x14ac:dyDescent="0.3">
      <c r="B96" s="28"/>
      <c r="C96" s="30" t="s">
        <v>191</v>
      </c>
      <c r="D96" s="55"/>
      <c r="E96" s="18"/>
      <c r="F96" s="18"/>
      <c r="G96" s="18"/>
      <c r="H96" s="18"/>
      <c r="I96" s="18"/>
      <c r="J96" s="20"/>
      <c r="K96" s="4"/>
    </row>
    <row r="97" spans="2:11" ht="20.100000000000001" customHeight="1" x14ac:dyDescent="0.3">
      <c r="B97" s="28"/>
      <c r="C97" s="31" t="s">
        <v>188</v>
      </c>
      <c r="D97" s="19">
        <v>26.3</v>
      </c>
      <c r="E97" s="18">
        <f>+D97*$G$24</f>
        <v>27.878000000000004</v>
      </c>
      <c r="F97" s="18">
        <v>38.370399002330402</v>
      </c>
      <c r="G97" s="18">
        <f t="shared" ref="G97:G98" si="8">+F97*$G$24</f>
        <v>40.672622942470227</v>
      </c>
      <c r="H97" s="18">
        <v>48.715943241278083</v>
      </c>
      <c r="I97" s="18">
        <f>+H97*$I$24</f>
        <v>51.833763608719885</v>
      </c>
      <c r="J97" s="20"/>
      <c r="K97" s="4"/>
    </row>
    <row r="98" spans="2:11" ht="20.100000000000001" customHeight="1" x14ac:dyDescent="0.3">
      <c r="B98" s="28"/>
      <c r="C98" s="31" t="s">
        <v>189</v>
      </c>
      <c r="D98" s="19">
        <v>31.5</v>
      </c>
      <c r="E98" s="18">
        <f>+D98*$G$24</f>
        <v>33.39</v>
      </c>
      <c r="F98" s="18">
        <v>45.956941770852019</v>
      </c>
      <c r="G98" s="18">
        <f t="shared" si="8"/>
        <v>48.714358277103145</v>
      </c>
      <c r="H98" s="18">
        <v>58.347992855523202</v>
      </c>
      <c r="I98" s="18">
        <f>+H98*$I$24</f>
        <v>62.082264398276692</v>
      </c>
      <c r="J98" s="20"/>
      <c r="K98" s="4"/>
    </row>
    <row r="99" spans="2:11" ht="20.100000000000001" customHeight="1" x14ac:dyDescent="0.3">
      <c r="B99" s="28"/>
      <c r="C99" s="31"/>
      <c r="D99" s="19"/>
      <c r="E99" s="18"/>
      <c r="F99" s="18"/>
      <c r="G99" s="18"/>
      <c r="H99" s="18"/>
      <c r="I99" s="18"/>
      <c r="J99" s="20"/>
      <c r="K99" s="4"/>
    </row>
    <row r="100" spans="2:11" ht="20.100000000000001" customHeight="1" x14ac:dyDescent="0.3">
      <c r="B100" s="28" t="s">
        <v>196</v>
      </c>
      <c r="C100" s="30" t="s">
        <v>186</v>
      </c>
      <c r="D100" s="19"/>
      <c r="E100" s="18"/>
      <c r="F100" s="18"/>
      <c r="G100" s="18"/>
      <c r="H100" s="18"/>
      <c r="I100" s="18"/>
      <c r="J100" s="20"/>
      <c r="K100" s="4"/>
    </row>
    <row r="101" spans="2:11" ht="20.100000000000001" customHeight="1" x14ac:dyDescent="0.3">
      <c r="B101" s="28"/>
      <c r="C101" s="30" t="s">
        <v>190</v>
      </c>
      <c r="D101" s="55"/>
      <c r="E101" s="18"/>
      <c r="F101" s="18"/>
      <c r="G101" s="18"/>
      <c r="H101" s="18"/>
      <c r="I101" s="18"/>
      <c r="J101" s="20"/>
      <c r="K101" s="4"/>
    </row>
    <row r="102" spans="2:11" ht="20.100000000000001" customHeight="1" x14ac:dyDescent="0.3">
      <c r="B102" s="28"/>
      <c r="C102" s="31" t="s">
        <v>188</v>
      </c>
      <c r="D102" s="19">
        <v>47.3</v>
      </c>
      <c r="E102" s="18">
        <f>+D102*$G$24</f>
        <v>50.137999999999998</v>
      </c>
      <c r="F102" s="18">
        <v>69.008360182898414</v>
      </c>
      <c r="G102" s="18">
        <f t="shared" ref="G102:G103" si="9">+F102*$G$24</f>
        <v>73.148861793872328</v>
      </c>
      <c r="H102" s="18">
        <v>87.614605144960208</v>
      </c>
      <c r="I102" s="18">
        <f>+H102*$I$24</f>
        <v>93.221939874237663</v>
      </c>
      <c r="J102" s="20"/>
      <c r="K102" s="4"/>
    </row>
    <row r="103" spans="2:11" ht="20.100000000000001" customHeight="1" x14ac:dyDescent="0.3">
      <c r="B103" s="28"/>
      <c r="C103" s="31" t="s">
        <v>189</v>
      </c>
      <c r="D103" s="19">
        <v>63</v>
      </c>
      <c r="E103" s="18">
        <f>+D103*$G$24</f>
        <v>66.78</v>
      </c>
      <c r="F103" s="18">
        <v>91.913883541704038</v>
      </c>
      <c r="G103" s="18">
        <f t="shared" si="9"/>
        <v>97.428716554206289</v>
      </c>
      <c r="H103" s="18">
        <v>116.6959857110464</v>
      </c>
      <c r="I103" s="18">
        <f>+H103*$I$24</f>
        <v>124.16452879655338</v>
      </c>
      <c r="J103" s="20"/>
      <c r="K103" s="4"/>
    </row>
    <row r="104" spans="2:11" ht="20.100000000000001" customHeight="1" x14ac:dyDescent="0.3">
      <c r="B104" s="28"/>
      <c r="C104" s="30" t="s">
        <v>191</v>
      </c>
      <c r="D104" s="55"/>
      <c r="E104" s="18"/>
      <c r="F104" s="18"/>
      <c r="G104" s="18"/>
      <c r="H104" s="18"/>
      <c r="I104" s="18"/>
      <c r="J104" s="20"/>
      <c r="K104" s="4"/>
    </row>
    <row r="105" spans="2:11" ht="20.100000000000001" customHeight="1" x14ac:dyDescent="0.3">
      <c r="B105" s="28"/>
      <c r="C105" s="31" t="s">
        <v>188</v>
      </c>
      <c r="D105" s="19">
        <v>42</v>
      </c>
      <c r="E105" s="18">
        <f>+D105*$G$24</f>
        <v>44.52</v>
      </c>
      <c r="F105" s="18">
        <v>61.275922361136004</v>
      </c>
      <c r="G105" s="18">
        <f t="shared" ref="G105:G106" si="10">+F105*$G$24</f>
        <v>64.952477702804174</v>
      </c>
      <c r="H105" s="18">
        <v>77.797323807364251</v>
      </c>
      <c r="I105" s="18">
        <f>+H105*$I$24</f>
        <v>82.77635253103557</v>
      </c>
      <c r="J105" s="20"/>
      <c r="K105" s="4"/>
    </row>
    <row r="106" spans="2:11" ht="20.100000000000001" customHeight="1" x14ac:dyDescent="0.3">
      <c r="B106" s="28"/>
      <c r="C106" s="31" t="s">
        <v>189</v>
      </c>
      <c r="D106" s="19">
        <v>47.3</v>
      </c>
      <c r="E106" s="18">
        <f>+D106*$G$24</f>
        <v>50.137999999999998</v>
      </c>
      <c r="F106" s="18">
        <v>69.008360182898414</v>
      </c>
      <c r="G106" s="18">
        <f t="shared" si="10"/>
        <v>73.148861793872328</v>
      </c>
      <c r="H106" s="18">
        <v>87.614605144960208</v>
      </c>
      <c r="I106" s="18">
        <f>+H106*$I$24</f>
        <v>93.221939874237663</v>
      </c>
      <c r="J106" s="20"/>
      <c r="K106" s="4"/>
    </row>
    <row r="107" spans="2:11" ht="20.100000000000001" customHeight="1" x14ac:dyDescent="0.3">
      <c r="B107" s="28"/>
      <c r="C107" s="31"/>
      <c r="D107" s="19"/>
      <c r="E107" s="18"/>
      <c r="F107" s="18"/>
      <c r="G107" s="18"/>
      <c r="H107" s="18"/>
      <c r="I107" s="18"/>
      <c r="J107" s="20"/>
      <c r="K107" s="4"/>
    </row>
    <row r="108" spans="2:11" ht="20.100000000000001" customHeight="1" x14ac:dyDescent="0.3">
      <c r="B108" s="28" t="s">
        <v>197</v>
      </c>
      <c r="C108" s="30" t="s">
        <v>187</v>
      </c>
      <c r="D108" s="19"/>
      <c r="E108" s="18"/>
      <c r="F108" s="18"/>
      <c r="G108" s="18"/>
      <c r="H108" s="18"/>
      <c r="I108" s="18"/>
      <c r="J108" s="20"/>
      <c r="K108" s="4"/>
    </row>
    <row r="109" spans="2:11" ht="20.100000000000001" customHeight="1" x14ac:dyDescent="0.3">
      <c r="B109" s="28"/>
      <c r="C109" s="30" t="s">
        <v>190</v>
      </c>
      <c r="D109" s="19"/>
      <c r="E109" s="18"/>
      <c r="F109" s="18"/>
      <c r="G109" s="18"/>
      <c r="H109" s="18"/>
      <c r="I109" s="18"/>
      <c r="J109" s="20"/>
      <c r="K109" s="4"/>
    </row>
    <row r="110" spans="2:11" ht="20.100000000000001" customHeight="1" x14ac:dyDescent="0.3">
      <c r="B110" s="28"/>
      <c r="C110" s="31" t="s">
        <v>188</v>
      </c>
      <c r="D110" s="19">
        <v>94.5</v>
      </c>
      <c r="E110" s="18">
        <f>+D110*$G$24</f>
        <v>100.17</v>
      </c>
      <c r="F110" s="18">
        <v>137.87082531255598</v>
      </c>
      <c r="G110" s="18">
        <f t="shared" ref="G110:G111" si="11">+F110*$G$24</f>
        <v>146.14307483130935</v>
      </c>
      <c r="H110" s="18">
        <v>175.04397856656954</v>
      </c>
      <c r="I110" s="18">
        <f>+H110*$I$24</f>
        <v>186.24679319482999</v>
      </c>
      <c r="J110" s="20"/>
      <c r="K110" s="4"/>
    </row>
    <row r="111" spans="2:11" ht="20.100000000000001" customHeight="1" x14ac:dyDescent="0.3">
      <c r="B111" s="28"/>
      <c r="C111" s="31" t="s">
        <v>189</v>
      </c>
      <c r="D111" s="19">
        <v>105</v>
      </c>
      <c r="E111" s="18">
        <f>+D111*$G$24</f>
        <v>111.30000000000001</v>
      </c>
      <c r="F111" s="18">
        <v>153.18980590284002</v>
      </c>
      <c r="G111" s="18">
        <f t="shared" si="11"/>
        <v>162.38119425701043</v>
      </c>
      <c r="H111" s="18">
        <v>194.4933095184106</v>
      </c>
      <c r="I111" s="18">
        <f>+H111*$I$24</f>
        <v>206.9408813275889</v>
      </c>
      <c r="J111" s="20"/>
      <c r="K111" s="4"/>
    </row>
    <row r="112" spans="2:11" ht="20.100000000000001" customHeight="1" x14ac:dyDescent="0.3">
      <c r="B112" s="28"/>
      <c r="C112" s="30" t="s">
        <v>191</v>
      </c>
      <c r="D112" s="19"/>
      <c r="E112" s="18"/>
      <c r="F112" s="18"/>
      <c r="G112" s="18"/>
      <c r="H112" s="18"/>
      <c r="I112" s="18"/>
      <c r="J112" s="20"/>
      <c r="K112" s="4"/>
    </row>
    <row r="113" spans="2:11" ht="20.100000000000001" customHeight="1" x14ac:dyDescent="0.3">
      <c r="B113" s="28"/>
      <c r="C113" s="31" t="s">
        <v>188</v>
      </c>
      <c r="D113" s="19">
        <v>52.5</v>
      </c>
      <c r="E113" s="18">
        <f>+D113*$G$24</f>
        <v>55.650000000000006</v>
      </c>
      <c r="F113" s="18">
        <v>76.594902951420011</v>
      </c>
      <c r="G113" s="18">
        <f t="shared" ref="G113:G114" si="12">+F113*$G$24</f>
        <v>81.190597128505217</v>
      </c>
      <c r="H113" s="18">
        <v>97.246654759205299</v>
      </c>
      <c r="I113" s="18">
        <f>+H113*$I$24</f>
        <v>103.47044066379445</v>
      </c>
      <c r="J113" s="20"/>
      <c r="K113" s="4"/>
    </row>
    <row r="114" spans="2:11" ht="20.100000000000001" customHeight="1" x14ac:dyDescent="0.3">
      <c r="B114" s="28"/>
      <c r="C114" s="31" t="s">
        <v>189</v>
      </c>
      <c r="D114" s="19">
        <v>57.8</v>
      </c>
      <c r="E114" s="18">
        <f>+D114*$G$24</f>
        <v>61.268000000000001</v>
      </c>
      <c r="F114" s="18">
        <v>84.327340773182385</v>
      </c>
      <c r="G114" s="18">
        <f t="shared" si="12"/>
        <v>89.386981219573329</v>
      </c>
      <c r="H114" s="18">
        <v>107.06393609680124</v>
      </c>
      <c r="I114" s="18">
        <f>+H114*$I$24</f>
        <v>113.91602800699653</v>
      </c>
      <c r="J114" s="20"/>
      <c r="K114" s="4"/>
    </row>
    <row r="115" spans="2:11" ht="20.100000000000001" customHeight="1" x14ac:dyDescent="0.3">
      <c r="B115" s="28"/>
      <c r="C115" s="17"/>
      <c r="D115" s="19"/>
      <c r="E115" s="18"/>
      <c r="F115" s="18"/>
      <c r="G115" s="18"/>
      <c r="H115" s="18"/>
      <c r="I115" s="19"/>
      <c r="J115" s="20"/>
      <c r="K115" s="4"/>
    </row>
    <row r="116" spans="2:11" ht="20.100000000000001" customHeight="1" x14ac:dyDescent="0.3">
      <c r="B116" s="9">
        <v>3</v>
      </c>
      <c r="C116" s="21" t="s">
        <v>198</v>
      </c>
      <c r="D116" s="19"/>
      <c r="E116" s="18"/>
      <c r="F116" s="18"/>
      <c r="G116" s="18"/>
      <c r="H116" s="18"/>
      <c r="I116" s="19"/>
      <c r="J116" s="20"/>
      <c r="K116" s="4"/>
    </row>
    <row r="117" spans="2:11" ht="20.100000000000001" customHeight="1" x14ac:dyDescent="0.3">
      <c r="B117" s="9"/>
      <c r="C117" s="17"/>
      <c r="D117" s="19"/>
      <c r="E117" s="18"/>
      <c r="F117" s="18"/>
      <c r="G117" s="18"/>
      <c r="H117" s="18"/>
      <c r="I117" s="19"/>
      <c r="J117" s="20"/>
      <c r="K117" s="4"/>
    </row>
    <row r="118" spans="2:11" ht="20.100000000000001" customHeight="1" x14ac:dyDescent="0.3">
      <c r="B118" s="32">
        <v>3.1</v>
      </c>
      <c r="C118" s="33" t="s">
        <v>89</v>
      </c>
      <c r="D118" s="34"/>
      <c r="E118" s="116">
        <v>1.0505</v>
      </c>
      <c r="F118" s="115">
        <v>1.1103000000000001</v>
      </c>
      <c r="G118" s="116">
        <v>1.0505</v>
      </c>
      <c r="H118" s="116">
        <v>1.2747227999999999</v>
      </c>
      <c r="I118" s="124">
        <f>+H118*$I$24</f>
        <v>1.3563050592000001</v>
      </c>
      <c r="J118" s="20"/>
      <c r="K118" s="4"/>
    </row>
    <row r="119" spans="2:11" ht="20.100000000000001" customHeight="1" x14ac:dyDescent="0.3">
      <c r="B119" s="100"/>
      <c r="C119" s="33"/>
      <c r="D119" s="99"/>
      <c r="E119" s="116">
        <v>1.0605</v>
      </c>
      <c r="F119" s="117">
        <v>1.054</v>
      </c>
      <c r="G119" s="116">
        <v>1.0605</v>
      </c>
      <c r="H119" s="116">
        <v>1.2866620000000002</v>
      </c>
      <c r="I119" s="124">
        <f t="shared" ref="I119:I120" si="13">+H119*$I$24</f>
        <v>1.3690083680000003</v>
      </c>
      <c r="J119" s="20"/>
      <c r="K119" s="4"/>
    </row>
    <row r="120" spans="2:11" ht="20.100000000000001" customHeight="1" x14ac:dyDescent="0.3">
      <c r="B120" s="108"/>
      <c r="C120" s="33"/>
      <c r="D120" s="109"/>
      <c r="E120" s="116">
        <v>1.07</v>
      </c>
      <c r="F120" s="117">
        <v>1.135</v>
      </c>
      <c r="G120" s="116">
        <v>1.07</v>
      </c>
      <c r="H120" s="116">
        <v>1.2983880000000001</v>
      </c>
      <c r="I120" s="124">
        <f t="shared" si="13"/>
        <v>1.3814848320000002</v>
      </c>
      <c r="J120" s="20"/>
      <c r="K120" s="4"/>
    </row>
    <row r="121" spans="2:11" ht="20.100000000000001" customHeight="1" x14ac:dyDescent="0.3">
      <c r="B121" s="32" t="s">
        <v>335</v>
      </c>
      <c r="C121" s="34" t="s">
        <v>95</v>
      </c>
      <c r="D121" s="34"/>
      <c r="E121" s="18" t="s">
        <v>388</v>
      </c>
      <c r="F121" s="18" t="s">
        <v>388</v>
      </c>
      <c r="G121" s="18" t="s">
        <v>388</v>
      </c>
      <c r="H121" s="18" t="s">
        <v>388</v>
      </c>
      <c r="I121" s="18" t="s">
        <v>388</v>
      </c>
      <c r="J121" s="20"/>
      <c r="K121" s="4"/>
    </row>
    <row r="122" spans="2:11" ht="20.100000000000001" customHeight="1" x14ac:dyDescent="0.3">
      <c r="B122" s="103"/>
      <c r="C122" s="104"/>
      <c r="D122" s="104"/>
      <c r="E122" s="18"/>
      <c r="F122" s="18"/>
      <c r="G122" s="18"/>
      <c r="H122" s="18"/>
      <c r="I122" s="19"/>
      <c r="J122" s="20"/>
      <c r="K122" s="4"/>
    </row>
    <row r="123" spans="2:11" ht="20.100000000000001" customHeight="1" x14ac:dyDescent="0.3">
      <c r="B123" s="103"/>
      <c r="C123" s="10" t="s">
        <v>392</v>
      </c>
      <c r="D123" s="104"/>
      <c r="E123" s="79"/>
      <c r="F123" s="18"/>
      <c r="G123" s="79"/>
      <c r="H123" s="79"/>
      <c r="I123" s="19"/>
      <c r="J123" s="20"/>
      <c r="K123" s="4"/>
    </row>
    <row r="124" spans="2:11" ht="20.100000000000001" customHeight="1" x14ac:dyDescent="0.3">
      <c r="B124" s="103"/>
      <c r="C124" s="33"/>
      <c r="D124" s="104"/>
      <c r="E124" s="79"/>
      <c r="F124" s="18"/>
      <c r="G124" s="79"/>
      <c r="H124" s="79"/>
      <c r="I124" s="19"/>
      <c r="J124" s="20"/>
      <c r="K124" s="4"/>
    </row>
    <row r="125" spans="2:11" ht="20.100000000000001" customHeight="1" x14ac:dyDescent="0.3">
      <c r="B125" s="103"/>
      <c r="C125" s="105" t="s">
        <v>389</v>
      </c>
      <c r="D125" s="104"/>
      <c r="E125" s="119">
        <f>+D125*$G$118</f>
        <v>0</v>
      </c>
      <c r="F125" s="18">
        <v>0.61131999999999997</v>
      </c>
      <c r="G125" s="119">
        <f>+F125*$G$118</f>
        <v>0.64219165999999994</v>
      </c>
      <c r="H125" s="119">
        <v>0.76759999999999995</v>
      </c>
      <c r="I125" s="129">
        <v>0.78200000000000003</v>
      </c>
      <c r="J125" s="20"/>
      <c r="K125" s="4"/>
    </row>
    <row r="126" spans="2:11" ht="20.100000000000001" customHeight="1" x14ac:dyDescent="0.3">
      <c r="B126" s="103"/>
      <c r="C126" s="105" t="s">
        <v>391</v>
      </c>
      <c r="D126" s="104"/>
      <c r="E126" s="119">
        <f>+D126*$G$119</f>
        <v>0</v>
      </c>
      <c r="F126" s="18">
        <v>0.76045000000000007</v>
      </c>
      <c r="G126" s="119">
        <f>+F126*$G$119</f>
        <v>0.80645722500000006</v>
      </c>
      <c r="H126" s="119">
        <v>1.0398000000000001</v>
      </c>
      <c r="I126" s="129">
        <v>1.0592999999999999</v>
      </c>
      <c r="J126" s="20"/>
      <c r="K126" s="4"/>
    </row>
    <row r="127" spans="2:11" ht="20.100000000000001" customHeight="1" x14ac:dyDescent="0.3">
      <c r="B127" s="103"/>
      <c r="C127" s="105" t="s">
        <v>390</v>
      </c>
      <c r="D127" s="104"/>
      <c r="E127" s="119">
        <f>+D127*$G$120</f>
        <v>0</v>
      </c>
      <c r="F127" s="18">
        <v>0.80607780000000007</v>
      </c>
      <c r="G127" s="119">
        <f>+F127*$G$120</f>
        <v>0.86250324600000017</v>
      </c>
      <c r="H127" s="119">
        <v>1.1404000000000001</v>
      </c>
      <c r="I127" s="129">
        <v>1.1617999999999999</v>
      </c>
      <c r="J127" s="20"/>
      <c r="K127" s="4"/>
    </row>
    <row r="128" spans="2:11" ht="20.100000000000001" customHeight="1" x14ac:dyDescent="0.3">
      <c r="B128" s="103"/>
      <c r="C128" s="105" t="s">
        <v>393</v>
      </c>
      <c r="D128" s="104"/>
      <c r="E128" s="119">
        <f>+D128*$G$120</f>
        <v>0</v>
      </c>
      <c r="F128" s="18">
        <v>1.0880940000000001</v>
      </c>
      <c r="G128" s="119">
        <f>+F128*$G$120</f>
        <v>1.1642605800000001</v>
      </c>
      <c r="H128" s="119">
        <v>1.5488999999999999</v>
      </c>
      <c r="I128" s="129">
        <v>1.5780000000000001</v>
      </c>
      <c r="J128" s="20"/>
      <c r="K128" s="4"/>
    </row>
    <row r="129" spans="2:11" ht="20.100000000000001" customHeight="1" x14ac:dyDescent="0.3">
      <c r="B129" s="103"/>
      <c r="C129" s="33"/>
      <c r="D129" s="104"/>
      <c r="E129" s="79"/>
      <c r="F129" s="18"/>
      <c r="G129" s="79"/>
      <c r="H129" s="79"/>
      <c r="I129" s="18"/>
      <c r="J129" s="20"/>
      <c r="K129" s="4"/>
    </row>
    <row r="130" spans="2:11" ht="20.100000000000001" customHeight="1" x14ac:dyDescent="0.3">
      <c r="B130" s="103"/>
      <c r="C130" s="33"/>
      <c r="D130" s="104"/>
      <c r="E130" s="79"/>
      <c r="F130" s="18"/>
      <c r="G130" s="79"/>
      <c r="H130" s="79"/>
      <c r="I130" s="18"/>
      <c r="J130" s="20"/>
      <c r="K130" s="4"/>
    </row>
    <row r="131" spans="2:11" ht="20.100000000000001" customHeight="1" x14ac:dyDescent="0.3">
      <c r="B131" s="32" t="s">
        <v>336</v>
      </c>
      <c r="C131" s="34" t="s">
        <v>337</v>
      </c>
      <c r="D131" s="34"/>
      <c r="E131" s="79"/>
      <c r="F131" s="18"/>
      <c r="G131" s="79"/>
      <c r="H131" s="79"/>
      <c r="I131" s="18"/>
      <c r="J131" s="20"/>
      <c r="K131" s="4"/>
    </row>
    <row r="132" spans="2:11" ht="20.100000000000001" customHeight="1" x14ac:dyDescent="0.3">
      <c r="B132" s="32"/>
      <c r="C132" s="34" t="s">
        <v>90</v>
      </c>
      <c r="D132" s="34"/>
      <c r="E132" s="18"/>
      <c r="F132" s="18"/>
      <c r="G132" s="18"/>
      <c r="H132" s="18"/>
      <c r="I132" s="18"/>
      <c r="J132" s="20"/>
      <c r="K132" s="4"/>
    </row>
    <row r="133" spans="2:11" ht="20.100000000000001" customHeight="1" x14ac:dyDescent="0.3">
      <c r="B133" s="142"/>
      <c r="C133" s="34" t="s">
        <v>91</v>
      </c>
      <c r="D133" s="56">
        <v>61.6</v>
      </c>
      <c r="E133" s="18">
        <f>+D133*$G$120</f>
        <v>65.912000000000006</v>
      </c>
      <c r="F133" s="18">
        <v>138.34338</v>
      </c>
      <c r="G133" s="18">
        <f>+F133*$G$120</f>
        <v>148.02741660000001</v>
      </c>
      <c r="H133" s="18">
        <v>191.976</v>
      </c>
      <c r="I133" s="18">
        <v>195.58500000000001</v>
      </c>
      <c r="J133" s="20"/>
      <c r="K133" s="4">
        <v>245.71</v>
      </c>
    </row>
    <row r="134" spans="2:11" ht="20.100000000000001" customHeight="1" x14ac:dyDescent="0.3">
      <c r="B134" s="142"/>
      <c r="C134" s="34" t="s">
        <v>92</v>
      </c>
      <c r="D134" s="56">
        <v>75.349999999999994</v>
      </c>
      <c r="E134" s="18">
        <f>+D134*$G$120</f>
        <v>80.624499999999998</v>
      </c>
      <c r="F134" s="18">
        <v>213.84256899540586</v>
      </c>
      <c r="G134" s="18">
        <f>+F134*$G$120</f>
        <v>228.81154882508429</v>
      </c>
      <c r="H134" s="18">
        <v>296.75279999999998</v>
      </c>
      <c r="I134" s="18">
        <v>302.32889999999998</v>
      </c>
      <c r="J134" s="20"/>
      <c r="K134" s="4"/>
    </row>
    <row r="135" spans="2:11" ht="20.100000000000001" customHeight="1" x14ac:dyDescent="0.3">
      <c r="B135" s="142"/>
      <c r="C135" s="34" t="s">
        <v>93</v>
      </c>
      <c r="D135" s="57" t="s">
        <v>94</v>
      </c>
      <c r="E135" s="57" t="s">
        <v>94</v>
      </c>
      <c r="F135" s="57" t="s">
        <v>94</v>
      </c>
      <c r="G135" s="57" t="s">
        <v>94</v>
      </c>
      <c r="H135" s="57" t="s">
        <v>94</v>
      </c>
      <c r="I135" s="25" t="s">
        <v>94</v>
      </c>
      <c r="J135" s="20"/>
      <c r="K135" s="4"/>
    </row>
    <row r="136" spans="2:11" ht="20.100000000000001" customHeight="1" x14ac:dyDescent="0.3">
      <c r="B136" s="142"/>
      <c r="C136" s="34"/>
      <c r="D136" s="58"/>
      <c r="E136" s="18"/>
      <c r="F136" s="18"/>
      <c r="G136" s="18"/>
      <c r="H136" s="18"/>
      <c r="I136" s="18"/>
      <c r="J136" s="20"/>
      <c r="K136" s="4"/>
    </row>
    <row r="137" spans="2:11" ht="20.100000000000001" customHeight="1" x14ac:dyDescent="0.3">
      <c r="B137" s="32"/>
      <c r="C137" s="34"/>
      <c r="D137" s="58"/>
      <c r="E137" s="18"/>
      <c r="F137" s="18"/>
      <c r="G137" s="18"/>
      <c r="H137" s="18"/>
      <c r="I137" s="18"/>
      <c r="J137" s="20"/>
      <c r="K137" s="4"/>
    </row>
    <row r="138" spans="2:11" ht="20.100000000000001" customHeight="1" x14ac:dyDescent="0.3">
      <c r="B138" s="32" t="s">
        <v>97</v>
      </c>
      <c r="C138" s="33" t="s">
        <v>98</v>
      </c>
      <c r="D138" s="58"/>
      <c r="E138" s="18"/>
      <c r="F138" s="18"/>
      <c r="G138" s="18"/>
      <c r="H138" s="18"/>
      <c r="I138" s="18"/>
      <c r="J138" s="20"/>
      <c r="K138" s="4"/>
    </row>
    <row r="139" spans="2:11" ht="20.100000000000001" customHeight="1" x14ac:dyDescent="0.3">
      <c r="B139" s="32" t="s">
        <v>99</v>
      </c>
      <c r="C139" s="34" t="s">
        <v>100</v>
      </c>
      <c r="D139" s="58"/>
      <c r="E139" s="18"/>
      <c r="F139" s="18"/>
      <c r="G139" s="18"/>
      <c r="H139" s="18"/>
      <c r="I139" s="18"/>
      <c r="J139" s="20"/>
      <c r="K139" s="4"/>
    </row>
    <row r="140" spans="2:11" ht="20.100000000000001" customHeight="1" x14ac:dyDescent="0.3">
      <c r="B140" s="142"/>
      <c r="C140" s="34" t="s">
        <v>91</v>
      </c>
      <c r="D140" s="56">
        <v>75.349999999999994</v>
      </c>
      <c r="E140" s="18">
        <f>+D140*$G$120</f>
        <v>80.624499999999998</v>
      </c>
      <c r="F140" s="18">
        <v>213.84256899540586</v>
      </c>
      <c r="G140" s="18">
        <f>+F140*$G$120</f>
        <v>228.81154882508429</v>
      </c>
      <c r="H140" s="18">
        <v>296.75279999999998</v>
      </c>
      <c r="I140" s="18">
        <v>302.32889999999998</v>
      </c>
      <c r="J140" s="20"/>
      <c r="K140" s="4"/>
    </row>
    <row r="141" spans="2:11" ht="20.100000000000001" customHeight="1" x14ac:dyDescent="0.3">
      <c r="B141" s="142"/>
      <c r="C141" s="34" t="s">
        <v>92</v>
      </c>
      <c r="D141" s="56">
        <v>208</v>
      </c>
      <c r="E141" s="18">
        <f>+D141*$G$120</f>
        <v>222.56</v>
      </c>
      <c r="F141" s="18">
        <v>590.30198209747073</v>
      </c>
      <c r="G141" s="18">
        <f>+F141*$G$120</f>
        <v>631.62312084429368</v>
      </c>
      <c r="H141" s="18">
        <v>819.18349999999998</v>
      </c>
      <c r="I141" s="18">
        <v>834.58</v>
      </c>
      <c r="J141" s="20"/>
      <c r="K141" s="4"/>
    </row>
    <row r="142" spans="2:11" ht="20.100000000000001" customHeight="1" x14ac:dyDescent="0.3">
      <c r="B142" s="142"/>
      <c r="C142" s="34"/>
      <c r="D142" s="12"/>
      <c r="E142" s="18"/>
      <c r="F142" s="18"/>
      <c r="G142" s="18"/>
      <c r="H142" s="18"/>
      <c r="I142" s="18"/>
      <c r="J142" s="20"/>
      <c r="K142" s="4"/>
    </row>
    <row r="143" spans="2:11" ht="20.100000000000001" customHeight="1" x14ac:dyDescent="0.3">
      <c r="B143" s="32" t="s">
        <v>101</v>
      </c>
      <c r="C143" s="34" t="s">
        <v>102</v>
      </c>
      <c r="D143" s="58"/>
      <c r="E143" s="69" t="s">
        <v>327</v>
      </c>
      <c r="F143" s="69" t="s">
        <v>327</v>
      </c>
      <c r="G143" s="69" t="s">
        <v>327</v>
      </c>
      <c r="H143" s="69" t="s">
        <v>327</v>
      </c>
      <c r="I143" s="69" t="s">
        <v>327</v>
      </c>
      <c r="J143" s="20"/>
      <c r="K143" s="4"/>
    </row>
    <row r="144" spans="2:11" ht="20.100000000000001" customHeight="1" x14ac:dyDescent="0.3">
      <c r="B144" s="32"/>
      <c r="C144" s="34" t="s">
        <v>103</v>
      </c>
      <c r="D144" s="56">
        <v>0.35</v>
      </c>
      <c r="E144" s="18">
        <f>+D144*$G$120</f>
        <v>0.3745</v>
      </c>
      <c r="F144" s="18">
        <v>1.0134310598743501</v>
      </c>
      <c r="G144" s="18">
        <f>+F144*$G$120</f>
        <v>1.0843712340655547</v>
      </c>
      <c r="H144" s="18">
        <v>1.3886000000000001</v>
      </c>
      <c r="I144" s="18">
        <v>1.415</v>
      </c>
      <c r="J144" s="20"/>
      <c r="K144" s="4"/>
    </row>
    <row r="145" spans="2:11" ht="20.100000000000001" customHeight="1" x14ac:dyDescent="0.3">
      <c r="B145" s="32"/>
      <c r="C145" s="34"/>
      <c r="D145" s="56"/>
      <c r="E145" s="18"/>
      <c r="F145" s="18"/>
      <c r="G145" s="18"/>
      <c r="H145" s="18"/>
      <c r="I145" s="18"/>
      <c r="J145" s="20"/>
      <c r="K145" s="4"/>
    </row>
    <row r="146" spans="2:11" ht="20.100000000000001" customHeight="1" x14ac:dyDescent="0.3">
      <c r="B146" s="32" t="s">
        <v>338</v>
      </c>
      <c r="C146" s="34" t="s">
        <v>339</v>
      </c>
      <c r="D146" s="56"/>
      <c r="E146" s="18"/>
      <c r="F146" s="18"/>
      <c r="G146" s="18"/>
      <c r="H146" s="18"/>
      <c r="I146" s="18"/>
      <c r="J146" s="20"/>
      <c r="K146" s="4"/>
    </row>
    <row r="147" spans="2:11" ht="20.100000000000001" customHeight="1" x14ac:dyDescent="0.3">
      <c r="B147" s="32"/>
      <c r="C147" s="34" t="s">
        <v>340</v>
      </c>
      <c r="D147" s="56"/>
      <c r="E147" s="18">
        <f>+D147*$G$120</f>
        <v>0</v>
      </c>
      <c r="F147" s="18">
        <v>1.2770956343454896</v>
      </c>
      <c r="G147" s="18">
        <f>+F147*$G$120</f>
        <v>1.366492328749674</v>
      </c>
      <c r="H147" s="18">
        <v>1.7761</v>
      </c>
      <c r="I147" s="18">
        <v>1.8087800000000001</v>
      </c>
      <c r="J147" s="20"/>
      <c r="K147" s="4"/>
    </row>
    <row r="148" spans="2:11" ht="20.100000000000001" customHeight="1" x14ac:dyDescent="0.3">
      <c r="B148" s="32"/>
      <c r="C148" s="34"/>
      <c r="D148" s="56"/>
      <c r="E148" s="18"/>
      <c r="F148" s="18"/>
      <c r="G148" s="18"/>
      <c r="H148" s="18"/>
      <c r="I148" s="18"/>
      <c r="J148" s="20"/>
      <c r="K148" s="4"/>
    </row>
    <row r="149" spans="2:11" ht="20.100000000000001" customHeight="1" x14ac:dyDescent="0.3">
      <c r="B149" s="32"/>
      <c r="C149" s="34"/>
      <c r="D149" s="58"/>
      <c r="E149" s="18"/>
      <c r="F149" s="18"/>
      <c r="G149" s="18"/>
      <c r="H149" s="18"/>
      <c r="I149" s="18"/>
      <c r="J149" s="20"/>
      <c r="K149" s="4"/>
    </row>
    <row r="150" spans="2:11" ht="20.100000000000001" customHeight="1" x14ac:dyDescent="0.3">
      <c r="B150" s="32" t="s">
        <v>104</v>
      </c>
      <c r="C150" s="33" t="s">
        <v>105</v>
      </c>
      <c r="D150" s="58"/>
      <c r="E150" s="18"/>
      <c r="F150" s="18"/>
      <c r="G150" s="18"/>
      <c r="H150" s="18"/>
      <c r="I150" s="18"/>
      <c r="J150" s="20"/>
      <c r="K150" s="4"/>
    </row>
    <row r="151" spans="2:11" ht="20.100000000000001" customHeight="1" x14ac:dyDescent="0.3">
      <c r="B151" s="142" t="s">
        <v>106</v>
      </c>
      <c r="C151" s="145" t="s">
        <v>107</v>
      </c>
      <c r="D151" s="58"/>
      <c r="E151" s="18"/>
      <c r="F151" s="18"/>
      <c r="G151" s="18"/>
      <c r="H151" s="18"/>
      <c r="I151" s="18"/>
      <c r="J151" s="20"/>
      <c r="K151" s="4"/>
    </row>
    <row r="152" spans="2:11" ht="20.100000000000001" customHeight="1" x14ac:dyDescent="0.3">
      <c r="B152" s="142"/>
      <c r="C152" s="145"/>
      <c r="D152" s="56">
        <v>245.5</v>
      </c>
      <c r="E152" s="18">
        <f>+D152*$G$120</f>
        <v>262.685</v>
      </c>
      <c r="F152" s="18">
        <v>696.72661829292826</v>
      </c>
      <c r="G152" s="18">
        <f>+F152*$G$120</f>
        <v>745.49748157343333</v>
      </c>
      <c r="H152" s="18">
        <v>979.1</v>
      </c>
      <c r="I152" s="18">
        <v>997.50699999999995</v>
      </c>
      <c r="J152" s="20"/>
      <c r="K152" s="4"/>
    </row>
    <row r="153" spans="2:11" ht="20.100000000000001" customHeight="1" x14ac:dyDescent="0.3">
      <c r="B153" s="32" t="s">
        <v>108</v>
      </c>
      <c r="C153" s="34" t="s">
        <v>109</v>
      </c>
      <c r="D153" s="56">
        <v>56.13</v>
      </c>
      <c r="E153" s="18">
        <f>+D153*$G$120</f>
        <v>60.059100000000008</v>
      </c>
      <c r="F153" s="18">
        <v>159.29639545736075</v>
      </c>
      <c r="G153" s="18">
        <f>+F153*$G$120</f>
        <v>170.44714313937601</v>
      </c>
      <c r="H153" s="18">
        <v>218.92</v>
      </c>
      <c r="I153" s="18">
        <v>223.03559999999999</v>
      </c>
      <c r="J153" s="20"/>
      <c r="K153" s="4"/>
    </row>
    <row r="154" spans="2:11" ht="20.100000000000001" customHeight="1" x14ac:dyDescent="0.3">
      <c r="B154" s="32" t="s">
        <v>110</v>
      </c>
      <c r="C154" s="34" t="s">
        <v>111</v>
      </c>
      <c r="D154" s="58"/>
      <c r="E154" s="69" t="s">
        <v>327</v>
      </c>
      <c r="F154" s="69" t="s">
        <v>327</v>
      </c>
      <c r="G154" s="69" t="s">
        <v>327</v>
      </c>
      <c r="H154" s="69" t="s">
        <v>327</v>
      </c>
      <c r="I154" s="69" t="s">
        <v>327</v>
      </c>
      <c r="J154" s="20"/>
      <c r="K154" s="4"/>
    </row>
    <row r="155" spans="2:11" ht="20.100000000000001" customHeight="1" x14ac:dyDescent="0.3">
      <c r="B155" s="32"/>
      <c r="C155" s="34" t="s">
        <v>103</v>
      </c>
      <c r="D155" s="70">
        <v>0.17749999999999999</v>
      </c>
      <c r="E155" s="18">
        <f>+D155*$G$24</f>
        <v>0.18815000000000001</v>
      </c>
      <c r="F155" s="18">
        <v>0.24315842206800001</v>
      </c>
      <c r="G155" s="18">
        <f>+F155*$G$24</f>
        <v>0.25774792739208002</v>
      </c>
      <c r="H155" s="18">
        <v>0.34</v>
      </c>
      <c r="I155" s="18">
        <v>0.34599999999999997</v>
      </c>
      <c r="J155" s="20"/>
      <c r="K155" s="4"/>
    </row>
    <row r="156" spans="2:11" ht="20.100000000000001" customHeight="1" x14ac:dyDescent="0.3">
      <c r="B156" s="32"/>
      <c r="C156" s="34"/>
      <c r="D156" s="58"/>
      <c r="E156" s="18"/>
      <c r="F156" s="18"/>
      <c r="G156" s="18"/>
      <c r="H156" s="18"/>
      <c r="I156" s="18"/>
      <c r="J156" s="20"/>
      <c r="K156" s="4"/>
    </row>
    <row r="157" spans="2:11" ht="20.100000000000001" customHeight="1" x14ac:dyDescent="0.3">
      <c r="B157" s="32" t="s">
        <v>112</v>
      </c>
      <c r="C157" s="33" t="s">
        <v>113</v>
      </c>
      <c r="D157" s="58"/>
      <c r="E157" s="18"/>
      <c r="F157" s="18"/>
      <c r="G157" s="18"/>
      <c r="H157" s="18"/>
      <c r="I157" s="18"/>
      <c r="J157" s="20"/>
      <c r="K157" s="4"/>
    </row>
    <row r="158" spans="2:11" ht="20.100000000000001" customHeight="1" x14ac:dyDescent="0.3">
      <c r="B158" s="142" t="s">
        <v>114</v>
      </c>
      <c r="C158" s="34" t="s">
        <v>115</v>
      </c>
      <c r="D158" s="12"/>
      <c r="E158" s="18"/>
      <c r="F158" s="18"/>
      <c r="G158" s="18"/>
      <c r="H158" s="18"/>
      <c r="I158" s="18"/>
      <c r="J158" s="20"/>
      <c r="K158" s="4"/>
    </row>
    <row r="159" spans="2:11" ht="20.100000000000001" customHeight="1" x14ac:dyDescent="0.3">
      <c r="B159" s="142"/>
      <c r="C159" s="34" t="s">
        <v>116</v>
      </c>
      <c r="D159" s="59">
        <v>260</v>
      </c>
      <c r="E159" s="18">
        <f>+D159*$G$120</f>
        <v>278.2</v>
      </c>
      <c r="F159" s="18">
        <v>737.87747762183835</v>
      </c>
      <c r="G159" s="18">
        <f>+F159*$G$120</f>
        <v>789.5289010553671</v>
      </c>
      <c r="H159" s="18">
        <v>1036.92</v>
      </c>
      <c r="I159" s="18">
        <v>1056.414</v>
      </c>
      <c r="J159" s="20"/>
      <c r="K159" s="4"/>
    </row>
    <row r="160" spans="2:11" ht="20.100000000000001" customHeight="1" x14ac:dyDescent="0.3">
      <c r="B160" s="32"/>
      <c r="C160" s="34" t="s">
        <v>117</v>
      </c>
      <c r="D160" s="56">
        <v>59.8</v>
      </c>
      <c r="E160" s="18">
        <f>+D160*$G$120</f>
        <v>63.986000000000004</v>
      </c>
      <c r="F160" s="18">
        <v>169.7118198530228</v>
      </c>
      <c r="G160" s="18">
        <f>+F160*$G$120</f>
        <v>181.59164724273441</v>
      </c>
      <c r="H160" s="18">
        <v>218.79</v>
      </c>
      <c r="I160" s="18">
        <v>222.90299999999999</v>
      </c>
      <c r="J160" s="20"/>
      <c r="K160" s="4"/>
    </row>
    <row r="161" spans="2:11" ht="20.100000000000001" customHeight="1" x14ac:dyDescent="0.3">
      <c r="B161" s="32" t="s">
        <v>118</v>
      </c>
      <c r="C161" s="34" t="s">
        <v>95</v>
      </c>
      <c r="D161" s="58"/>
      <c r="E161" s="69" t="s">
        <v>327</v>
      </c>
      <c r="F161" s="69" t="s">
        <v>327</v>
      </c>
      <c r="G161" s="69" t="s">
        <v>327</v>
      </c>
      <c r="H161" s="69" t="s">
        <v>327</v>
      </c>
      <c r="I161" s="69" t="s">
        <v>327</v>
      </c>
      <c r="J161" s="20"/>
      <c r="K161" s="4"/>
    </row>
    <row r="162" spans="2:11" ht="20.100000000000001" customHeight="1" x14ac:dyDescent="0.3">
      <c r="B162" s="32"/>
      <c r="C162" s="34" t="s">
        <v>103</v>
      </c>
      <c r="D162" s="56">
        <v>0.16</v>
      </c>
      <c r="E162" s="18">
        <f>+D162*$G$120</f>
        <v>0.17120000000000002</v>
      </c>
      <c r="F162" s="18">
        <v>0.45407844776728529</v>
      </c>
      <c r="G162" s="18">
        <f>+F162*$G$120</f>
        <v>0.48586393911099529</v>
      </c>
      <c r="H162" s="18">
        <v>0.6744</v>
      </c>
      <c r="I162" s="18">
        <v>0.68259599999999998</v>
      </c>
      <c r="J162" s="20"/>
      <c r="K162" s="4"/>
    </row>
    <row r="163" spans="2:11" ht="20.100000000000001" customHeight="1" x14ac:dyDescent="0.3">
      <c r="B163" s="32"/>
      <c r="C163" s="34"/>
      <c r="D163" s="58"/>
      <c r="E163" s="18"/>
      <c r="F163" s="18"/>
      <c r="G163" s="18"/>
      <c r="H163" s="18"/>
      <c r="I163" s="18"/>
      <c r="J163" s="20"/>
      <c r="K163" s="4"/>
    </row>
    <row r="164" spans="2:11" ht="20.100000000000001" customHeight="1" x14ac:dyDescent="0.3">
      <c r="B164" s="32" t="s">
        <v>119</v>
      </c>
      <c r="C164" s="33" t="s">
        <v>120</v>
      </c>
      <c r="D164" s="58"/>
      <c r="E164" s="18"/>
      <c r="F164" s="18"/>
      <c r="G164" s="18"/>
      <c r="H164" s="18"/>
      <c r="I164" s="18"/>
      <c r="J164" s="20"/>
      <c r="K164" s="4"/>
    </row>
    <row r="165" spans="2:11" ht="20.100000000000001" customHeight="1" x14ac:dyDescent="0.3">
      <c r="B165" s="32" t="s">
        <v>121</v>
      </c>
      <c r="C165" s="34" t="s">
        <v>122</v>
      </c>
      <c r="D165" s="56">
        <v>320</v>
      </c>
      <c r="E165" s="18">
        <f>+D165*$G$120</f>
        <v>342.40000000000003</v>
      </c>
      <c r="F165" s="18">
        <v>962.64630926664472</v>
      </c>
      <c r="G165" s="18">
        <f>+F165*$G$120</f>
        <v>1030.0315509153099</v>
      </c>
      <c r="H165" s="18">
        <v>1249.8939544000002</v>
      </c>
      <c r="I165" s="18">
        <f>+H165*$I$24</f>
        <v>1329.8871674816003</v>
      </c>
      <c r="J165" s="20"/>
      <c r="K165" s="4"/>
    </row>
    <row r="166" spans="2:11" ht="20.100000000000001" customHeight="1" x14ac:dyDescent="0.3">
      <c r="B166" s="142" t="s">
        <v>123</v>
      </c>
      <c r="C166" s="34" t="s">
        <v>124</v>
      </c>
      <c r="D166" s="58" t="s">
        <v>128</v>
      </c>
      <c r="E166" s="18"/>
      <c r="F166" s="18"/>
      <c r="G166" s="18"/>
      <c r="H166" s="18"/>
      <c r="I166" s="18"/>
      <c r="J166" s="20"/>
      <c r="K166" s="4"/>
    </row>
    <row r="167" spans="2:11" ht="20.100000000000001" customHeight="1" x14ac:dyDescent="0.3">
      <c r="B167" s="142"/>
      <c r="C167" s="35" t="s">
        <v>125</v>
      </c>
      <c r="D167" s="56">
        <v>168</v>
      </c>
      <c r="E167" s="18">
        <f>+D167*$G$120</f>
        <v>179.76000000000002</v>
      </c>
      <c r="F167" s="18">
        <v>505.38931236498848</v>
      </c>
      <c r="G167" s="18">
        <f>+F167*$G$120</f>
        <v>540.76656423053771</v>
      </c>
      <c r="H167" s="18">
        <v>656.20167079999999</v>
      </c>
      <c r="I167" s="18">
        <f>+H167*$I$24</f>
        <v>698.19857773119998</v>
      </c>
      <c r="J167" s="20"/>
      <c r="K167" s="4"/>
    </row>
    <row r="168" spans="2:11" ht="20.100000000000001" customHeight="1" x14ac:dyDescent="0.3">
      <c r="B168" s="142"/>
      <c r="C168" s="35" t="s">
        <v>126</v>
      </c>
      <c r="D168" s="56">
        <v>364</v>
      </c>
      <c r="E168" s="18">
        <f>+D168*$G$120</f>
        <v>389.48</v>
      </c>
      <c r="F168" s="18">
        <v>1095.0101767908081</v>
      </c>
      <c r="G168" s="18">
        <f>+F168*$G$120</f>
        <v>1171.6608891661647</v>
      </c>
      <c r="H168" s="18">
        <v>1421.7608704000002</v>
      </c>
      <c r="I168" s="18">
        <f>+H168*$I$24</f>
        <v>1512.7535661056002</v>
      </c>
      <c r="J168" s="20"/>
      <c r="K168" s="4"/>
    </row>
    <row r="169" spans="2:11" ht="20.100000000000001" customHeight="1" x14ac:dyDescent="0.3">
      <c r="B169" s="142"/>
      <c r="C169" s="35" t="s">
        <v>127</v>
      </c>
      <c r="D169" s="58" t="s">
        <v>129</v>
      </c>
      <c r="E169" s="58" t="s">
        <v>129</v>
      </c>
      <c r="F169" s="58" t="s">
        <v>129</v>
      </c>
      <c r="G169" s="58" t="s">
        <v>129</v>
      </c>
      <c r="H169" s="58" t="s">
        <v>129</v>
      </c>
      <c r="I169" s="19" t="s">
        <v>129</v>
      </c>
      <c r="J169" s="20"/>
      <c r="K169" s="4"/>
    </row>
    <row r="170" spans="2:11" ht="20.100000000000001" customHeight="1" x14ac:dyDescent="0.3">
      <c r="B170" s="123"/>
      <c r="C170" s="35" t="s">
        <v>436</v>
      </c>
      <c r="D170" s="58"/>
      <c r="E170" s="58"/>
      <c r="F170" s="58"/>
      <c r="G170" s="58" t="s">
        <v>129</v>
      </c>
      <c r="H170" s="58" t="s">
        <v>129</v>
      </c>
      <c r="I170" s="19" t="s">
        <v>129</v>
      </c>
      <c r="J170" s="20"/>
      <c r="K170" s="4"/>
    </row>
    <row r="171" spans="2:11" ht="20.100000000000001" customHeight="1" x14ac:dyDescent="0.3">
      <c r="B171" s="32" t="s">
        <v>130</v>
      </c>
      <c r="C171" s="34" t="s">
        <v>131</v>
      </c>
      <c r="D171" s="56">
        <v>80</v>
      </c>
      <c r="E171" s="18">
        <f>+D171*$G$120</f>
        <v>85.600000000000009</v>
      </c>
      <c r="F171" s="18">
        <v>240.66157731666118</v>
      </c>
      <c r="G171" s="18">
        <f>+F171*$G$120</f>
        <v>257.50788772882748</v>
      </c>
      <c r="H171" s="18">
        <v>312.46783880000004</v>
      </c>
      <c r="I171" s="18">
        <f>+H171*$I$24</f>
        <v>332.46578048320004</v>
      </c>
      <c r="J171" s="20"/>
      <c r="K171" s="4"/>
    </row>
    <row r="172" spans="2:11" ht="20.100000000000001" customHeight="1" x14ac:dyDescent="0.3">
      <c r="B172" s="142" t="s">
        <v>132</v>
      </c>
      <c r="C172" s="34" t="s">
        <v>133</v>
      </c>
      <c r="D172" s="58"/>
      <c r="E172" s="18"/>
      <c r="F172" s="18"/>
      <c r="G172" s="18"/>
      <c r="H172" s="18"/>
      <c r="I172" s="18"/>
      <c r="J172" s="20"/>
      <c r="K172" s="4"/>
    </row>
    <row r="173" spans="2:11" ht="20.100000000000001" customHeight="1" x14ac:dyDescent="0.3">
      <c r="B173" s="142"/>
      <c r="C173" s="34" t="s">
        <v>134</v>
      </c>
      <c r="D173" s="56">
        <v>40</v>
      </c>
      <c r="E173" s="18">
        <f>+D173*$G$120</f>
        <v>42.800000000000004</v>
      </c>
      <c r="F173" s="18">
        <v>120.33078865833059</v>
      </c>
      <c r="G173" s="18">
        <f>+F173*$G$120</f>
        <v>128.75394386441374</v>
      </c>
      <c r="H173" s="18">
        <v>156.2282696</v>
      </c>
      <c r="I173" s="18">
        <f>+H173*$I$24</f>
        <v>166.22687885440001</v>
      </c>
      <c r="J173" s="20"/>
      <c r="K173" s="4"/>
    </row>
    <row r="174" spans="2:11" ht="20.100000000000001" customHeight="1" x14ac:dyDescent="0.3">
      <c r="B174" s="32"/>
      <c r="C174" s="34"/>
      <c r="D174" s="56"/>
      <c r="E174" s="18"/>
      <c r="F174" s="18"/>
      <c r="G174" s="18"/>
      <c r="H174" s="18"/>
      <c r="I174" s="18"/>
      <c r="J174" s="20"/>
      <c r="K174" s="4"/>
    </row>
    <row r="175" spans="2:11" ht="20.100000000000001" customHeight="1" x14ac:dyDescent="0.3">
      <c r="B175" s="32">
        <v>3.6</v>
      </c>
      <c r="C175" s="33" t="s">
        <v>135</v>
      </c>
      <c r="D175" s="58"/>
      <c r="E175" s="18"/>
      <c r="F175" s="18"/>
      <c r="G175" s="18"/>
      <c r="H175" s="18"/>
      <c r="I175" s="18"/>
      <c r="J175" s="20"/>
      <c r="K175" s="4"/>
    </row>
    <row r="176" spans="2:11" ht="20.100000000000001" customHeight="1" x14ac:dyDescent="0.3">
      <c r="B176" s="9"/>
      <c r="C176" s="34" t="s">
        <v>137</v>
      </c>
      <c r="D176" s="58"/>
      <c r="E176" s="18"/>
      <c r="F176" s="18"/>
      <c r="G176" s="18"/>
      <c r="H176" s="18"/>
      <c r="I176" s="18"/>
      <c r="J176" s="20"/>
      <c r="K176" s="4"/>
    </row>
    <row r="177" spans="2:11" ht="20.100000000000001" customHeight="1" x14ac:dyDescent="0.3">
      <c r="B177" s="32" t="s">
        <v>136</v>
      </c>
      <c r="C177" s="34" t="s">
        <v>139</v>
      </c>
      <c r="D177" s="56">
        <v>80</v>
      </c>
      <c r="E177" s="18">
        <f>+D177*$G$120</f>
        <v>85.600000000000009</v>
      </c>
      <c r="F177" s="18">
        <v>240.66157731666118</v>
      </c>
      <c r="G177" s="18">
        <f>+F177*$G$120</f>
        <v>257.50788772882748</v>
      </c>
      <c r="H177" s="18">
        <v>312.46783880000004</v>
      </c>
      <c r="I177" s="18">
        <f>+H177*$I$24</f>
        <v>332.46578048320004</v>
      </c>
      <c r="J177" s="20"/>
      <c r="K177" s="4"/>
    </row>
    <row r="178" spans="2:11" ht="20.100000000000001" customHeight="1" x14ac:dyDescent="0.3">
      <c r="B178" s="32" t="s">
        <v>138</v>
      </c>
      <c r="C178" s="34" t="s">
        <v>140</v>
      </c>
      <c r="D178" s="56">
        <v>80</v>
      </c>
      <c r="E178" s="18">
        <f>+D178*$G$120</f>
        <v>85.600000000000009</v>
      </c>
      <c r="F178" s="18">
        <v>240.66157731666118</v>
      </c>
      <c r="G178" s="18">
        <f>+F178*$G$120</f>
        <v>257.50788772882748</v>
      </c>
      <c r="H178" s="18">
        <v>312.46783880000004</v>
      </c>
      <c r="I178" s="18">
        <f>+H178*$I$24</f>
        <v>332.46578048320004</v>
      </c>
      <c r="J178" s="20"/>
      <c r="K178" s="4"/>
    </row>
    <row r="179" spans="2:11" ht="20.100000000000001" customHeight="1" x14ac:dyDescent="0.3">
      <c r="B179" s="32"/>
      <c r="C179" s="34"/>
      <c r="D179" s="56"/>
      <c r="E179" s="18"/>
      <c r="F179" s="18"/>
      <c r="G179" s="18"/>
      <c r="H179" s="18"/>
      <c r="I179" s="18"/>
      <c r="J179" s="20"/>
      <c r="K179" s="4"/>
    </row>
    <row r="180" spans="2:11" ht="20.100000000000001" customHeight="1" x14ac:dyDescent="0.3">
      <c r="B180" s="32">
        <v>3.7</v>
      </c>
      <c r="C180" s="33" t="s">
        <v>141</v>
      </c>
      <c r="D180" s="58"/>
      <c r="E180" s="18"/>
      <c r="F180" s="18"/>
      <c r="G180" s="18"/>
      <c r="H180" s="18"/>
      <c r="I180" s="18"/>
      <c r="J180" s="20"/>
      <c r="K180" s="4"/>
    </row>
    <row r="181" spans="2:11" ht="20.100000000000001" customHeight="1" x14ac:dyDescent="0.3">
      <c r="B181" s="32"/>
      <c r="C181" s="34" t="s">
        <v>142</v>
      </c>
      <c r="D181" s="58"/>
      <c r="E181" s="18"/>
      <c r="F181" s="18"/>
      <c r="G181" s="18"/>
      <c r="H181" s="18"/>
      <c r="I181" s="18"/>
      <c r="J181" s="20"/>
      <c r="K181" s="4"/>
    </row>
    <row r="182" spans="2:11" ht="20.100000000000001" customHeight="1" x14ac:dyDescent="0.3">
      <c r="B182" s="32" t="s">
        <v>143</v>
      </c>
      <c r="C182" s="34" t="s">
        <v>144</v>
      </c>
      <c r="D182" s="56">
        <v>95</v>
      </c>
      <c r="E182" s="18">
        <f>+D182*$G$120</f>
        <v>101.65</v>
      </c>
      <c r="F182" s="18">
        <v>285.78562306353513</v>
      </c>
      <c r="G182" s="18">
        <f>+F182*$G$120</f>
        <v>305.7906166779826</v>
      </c>
      <c r="H182" s="18">
        <v>371.05626480000006</v>
      </c>
      <c r="I182" s="18">
        <f>+H182*$I$24</f>
        <v>394.80386574720006</v>
      </c>
      <c r="J182" s="20"/>
      <c r="K182" s="4"/>
    </row>
    <row r="183" spans="2:11" ht="20.100000000000001" customHeight="1" x14ac:dyDescent="0.3">
      <c r="B183" s="32" t="s">
        <v>145</v>
      </c>
      <c r="C183" s="34" t="s">
        <v>146</v>
      </c>
      <c r="D183" s="56">
        <v>95</v>
      </c>
      <c r="E183" s="18">
        <f>+D183*$G$120</f>
        <v>101.65</v>
      </c>
      <c r="F183" s="18">
        <v>285.78562306353513</v>
      </c>
      <c r="G183" s="18">
        <f>+F183*$G$120</f>
        <v>305.7906166779826</v>
      </c>
      <c r="H183" s="18">
        <v>371.05626480000006</v>
      </c>
      <c r="I183" s="18">
        <f t="shared" ref="I183:I187" si="14">+H183*$I$24</f>
        <v>394.80386574720006</v>
      </c>
      <c r="J183" s="20"/>
      <c r="K183" s="4"/>
    </row>
    <row r="184" spans="2:11" ht="20.100000000000001" customHeight="1" x14ac:dyDescent="0.3">
      <c r="B184" s="32"/>
      <c r="C184" s="34" t="s">
        <v>147</v>
      </c>
      <c r="D184" s="58"/>
      <c r="E184" s="18"/>
      <c r="F184" s="18"/>
      <c r="G184" s="18"/>
      <c r="H184" s="18">
        <v>0</v>
      </c>
      <c r="I184" s="18">
        <f t="shared" si="14"/>
        <v>0</v>
      </c>
      <c r="J184" s="20"/>
      <c r="K184" s="4"/>
    </row>
    <row r="185" spans="2:11" ht="20.100000000000001" customHeight="1" x14ac:dyDescent="0.3">
      <c r="B185" s="32" t="s">
        <v>148</v>
      </c>
      <c r="C185" s="34" t="s">
        <v>144</v>
      </c>
      <c r="D185" s="56">
        <v>95</v>
      </c>
      <c r="E185" s="18">
        <f>+D185*$G$120</f>
        <v>101.65</v>
      </c>
      <c r="F185" s="18">
        <v>285.78562306353513</v>
      </c>
      <c r="G185" s="18">
        <f>+F185*$G$120</f>
        <v>305.7906166779826</v>
      </c>
      <c r="H185" s="18">
        <v>371.05626480000006</v>
      </c>
      <c r="I185" s="18">
        <f t="shared" si="14"/>
        <v>394.80386574720006</v>
      </c>
      <c r="J185" s="20"/>
      <c r="K185" s="4"/>
    </row>
    <row r="186" spans="2:11" ht="20.100000000000001" customHeight="1" x14ac:dyDescent="0.3">
      <c r="B186" s="32" t="s">
        <v>149</v>
      </c>
      <c r="C186" s="34" t="s">
        <v>150</v>
      </c>
      <c r="D186" s="56">
        <v>95</v>
      </c>
      <c r="E186" s="18">
        <f>+D186*$G$120</f>
        <v>101.65</v>
      </c>
      <c r="F186" s="18">
        <v>285.78562306353513</v>
      </c>
      <c r="G186" s="18">
        <f>+F186*$G$120</f>
        <v>305.7906166779826</v>
      </c>
      <c r="H186" s="18">
        <v>371.05626480000006</v>
      </c>
      <c r="I186" s="18">
        <f t="shared" si="14"/>
        <v>394.80386574720006</v>
      </c>
      <c r="J186" s="20"/>
      <c r="K186" s="4"/>
    </row>
    <row r="187" spans="2:11" ht="20.100000000000001" customHeight="1" x14ac:dyDescent="0.3">
      <c r="B187" s="32" t="s">
        <v>151</v>
      </c>
      <c r="C187" s="34" t="s">
        <v>152</v>
      </c>
      <c r="D187" s="56">
        <v>190</v>
      </c>
      <c r="E187" s="18">
        <f>+D187*$G$120</f>
        <v>203.3</v>
      </c>
      <c r="F187" s="18">
        <v>571.57124612707025</v>
      </c>
      <c r="G187" s="18">
        <f>+F187*$G$120</f>
        <v>611.5812333559652</v>
      </c>
      <c r="H187" s="18">
        <v>742.12382920000005</v>
      </c>
      <c r="I187" s="18">
        <f t="shared" si="14"/>
        <v>789.61975426880008</v>
      </c>
      <c r="J187" s="20"/>
      <c r="K187" s="4"/>
    </row>
    <row r="188" spans="2:11" ht="20.100000000000001" customHeight="1" x14ac:dyDescent="0.3">
      <c r="B188" s="32"/>
      <c r="C188" s="34"/>
      <c r="D188" s="56"/>
      <c r="E188" s="18"/>
      <c r="F188" s="18"/>
      <c r="G188" s="18"/>
      <c r="H188" s="18"/>
      <c r="I188" s="18"/>
      <c r="J188" s="20"/>
      <c r="K188" s="4"/>
    </row>
    <row r="189" spans="2:11" ht="20.100000000000001" customHeight="1" x14ac:dyDescent="0.3">
      <c r="B189" s="32">
        <v>3.8</v>
      </c>
      <c r="C189" s="33" t="s">
        <v>153</v>
      </c>
      <c r="D189" s="58"/>
      <c r="E189" s="18"/>
      <c r="F189" s="18"/>
      <c r="G189" s="18"/>
      <c r="H189" s="18"/>
      <c r="I189" s="18"/>
      <c r="J189" s="20"/>
      <c r="K189" s="4"/>
    </row>
    <row r="190" spans="2:11" ht="20.100000000000001" customHeight="1" x14ac:dyDescent="0.3">
      <c r="B190" s="142"/>
      <c r="C190" s="34" t="s">
        <v>154</v>
      </c>
      <c r="D190" s="58"/>
      <c r="E190" s="18"/>
      <c r="F190" s="18"/>
      <c r="G190" s="18"/>
      <c r="H190" s="18"/>
      <c r="I190" s="18"/>
      <c r="J190" s="20"/>
      <c r="K190" s="4"/>
    </row>
    <row r="191" spans="2:11" ht="20.100000000000001" customHeight="1" x14ac:dyDescent="0.3">
      <c r="B191" s="142"/>
      <c r="C191" s="34" t="s">
        <v>155</v>
      </c>
      <c r="D191" s="56">
        <v>150</v>
      </c>
      <c r="E191" s="18">
        <f>+D191*$G$120</f>
        <v>160.5</v>
      </c>
      <c r="F191" s="18">
        <v>451.24045746873963</v>
      </c>
      <c r="G191" s="18">
        <f>+F191*$G$120</f>
        <v>482.82728949155143</v>
      </c>
      <c r="H191" s="18">
        <v>578.31005547590598</v>
      </c>
      <c r="I191" s="18">
        <f>+H191*$I$24</f>
        <v>615.32189902636401</v>
      </c>
      <c r="J191" s="20"/>
      <c r="K191" s="4"/>
    </row>
    <row r="192" spans="2:11" ht="20.100000000000001" customHeight="1" x14ac:dyDescent="0.3">
      <c r="B192" s="32"/>
      <c r="C192" s="34"/>
      <c r="D192" s="56"/>
      <c r="E192" s="18"/>
      <c r="F192" s="18"/>
      <c r="G192" s="18"/>
      <c r="H192" s="18"/>
      <c r="I192" s="18"/>
      <c r="J192" s="20"/>
      <c r="K192" s="4"/>
    </row>
    <row r="193" spans="2:11" ht="20.100000000000001" customHeight="1" x14ac:dyDescent="0.3">
      <c r="B193" s="32">
        <v>3.9</v>
      </c>
      <c r="C193" s="33" t="s">
        <v>156</v>
      </c>
      <c r="D193" s="58"/>
      <c r="E193" s="18"/>
      <c r="F193" s="18"/>
      <c r="G193" s="18"/>
      <c r="H193" s="18"/>
      <c r="I193" s="18"/>
      <c r="J193" s="20"/>
      <c r="K193" s="4"/>
    </row>
    <row r="194" spans="2:11" ht="20.100000000000001" customHeight="1" x14ac:dyDescent="0.3">
      <c r="B194" s="142" t="s">
        <v>157</v>
      </c>
      <c r="C194" s="33" t="s">
        <v>158</v>
      </c>
      <c r="D194" s="58"/>
      <c r="E194" s="18"/>
      <c r="F194" s="18"/>
      <c r="G194" s="18"/>
      <c r="H194" s="18"/>
      <c r="I194" s="18"/>
      <c r="J194" s="20"/>
      <c r="K194" s="4"/>
    </row>
    <row r="195" spans="2:11" ht="20.100000000000001" customHeight="1" x14ac:dyDescent="0.3">
      <c r="B195" s="142"/>
      <c r="C195" s="34" t="s">
        <v>159</v>
      </c>
      <c r="D195" s="56">
        <v>925</v>
      </c>
      <c r="E195" s="18">
        <f>+D195*$G$120</f>
        <v>989.75000000000011</v>
      </c>
      <c r="F195" s="18">
        <v>2782.6494877238947</v>
      </c>
      <c r="G195" s="18">
        <f>+F195*$G$120</f>
        <v>2977.4349518645677</v>
      </c>
      <c r="H195" s="18">
        <v>3566.2453421014202</v>
      </c>
      <c r="I195" s="18">
        <f>+H195*$I$24</f>
        <v>3794.4850439959114</v>
      </c>
      <c r="J195" s="20"/>
      <c r="K195" s="4"/>
    </row>
    <row r="196" spans="2:11" ht="20.100000000000001" customHeight="1" x14ac:dyDescent="0.3">
      <c r="B196" s="142" t="s">
        <v>160</v>
      </c>
      <c r="C196" s="33" t="s">
        <v>161</v>
      </c>
      <c r="D196" s="58"/>
      <c r="E196" s="18"/>
      <c r="F196" s="18"/>
      <c r="G196" s="18"/>
      <c r="H196" s="18"/>
      <c r="I196" s="18"/>
      <c r="J196" s="20"/>
      <c r="K196" s="4"/>
    </row>
    <row r="197" spans="2:11" ht="45" customHeight="1" x14ac:dyDescent="0.3">
      <c r="B197" s="142"/>
      <c r="C197" s="34" t="s">
        <v>159</v>
      </c>
      <c r="D197" s="56">
        <v>3350</v>
      </c>
      <c r="E197" s="18">
        <f>+D197*$G$120</f>
        <v>3584.5</v>
      </c>
      <c r="F197" s="18">
        <v>10077.703550135186</v>
      </c>
      <c r="G197" s="18">
        <f>+F197*$G$120</f>
        <v>10783.142798644649</v>
      </c>
      <c r="H197" s="18">
        <v>12915.591238961899</v>
      </c>
      <c r="I197" s="18">
        <f>+H197*$I$24</f>
        <v>13742.189078255462</v>
      </c>
      <c r="J197" s="20"/>
      <c r="K197" s="4"/>
    </row>
    <row r="198" spans="2:11" ht="19.5" customHeight="1" x14ac:dyDescent="0.3">
      <c r="B198" s="32" t="s">
        <v>162</v>
      </c>
      <c r="C198" s="34" t="s">
        <v>216</v>
      </c>
      <c r="D198" s="34"/>
      <c r="E198" s="18"/>
      <c r="F198" s="18"/>
      <c r="G198" s="18"/>
      <c r="H198" s="18"/>
      <c r="I198" s="18"/>
      <c r="J198" s="20"/>
      <c r="K198" s="4"/>
    </row>
    <row r="199" spans="2:11" ht="20.100000000000001" customHeight="1" x14ac:dyDescent="0.3">
      <c r="B199" s="32"/>
      <c r="C199" s="34" t="s">
        <v>213</v>
      </c>
      <c r="D199" s="34"/>
      <c r="E199" s="18"/>
      <c r="F199" s="18"/>
      <c r="G199" s="18"/>
      <c r="H199" s="18"/>
      <c r="I199" s="18"/>
      <c r="J199" s="20"/>
      <c r="K199" s="4"/>
    </row>
    <row r="200" spans="2:11" ht="20.100000000000001" customHeight="1" x14ac:dyDescent="0.3">
      <c r="B200" s="32"/>
      <c r="C200" s="34" t="s">
        <v>214</v>
      </c>
      <c r="D200" s="34"/>
      <c r="E200" s="18"/>
      <c r="F200" s="18"/>
      <c r="G200" s="18"/>
      <c r="H200" s="18"/>
      <c r="I200" s="18"/>
      <c r="J200" s="20"/>
      <c r="K200" s="4"/>
    </row>
    <row r="201" spans="2:11" ht="20.100000000000001" customHeight="1" x14ac:dyDescent="0.3">
      <c r="B201" s="32"/>
      <c r="C201" s="34" t="s">
        <v>215</v>
      </c>
      <c r="D201" s="34"/>
      <c r="E201" s="18"/>
      <c r="F201" s="18"/>
      <c r="G201" s="18"/>
      <c r="H201" s="18"/>
      <c r="I201" s="18"/>
      <c r="J201" s="20"/>
      <c r="K201" s="4"/>
    </row>
    <row r="202" spans="2:11" ht="20.100000000000001" customHeight="1" x14ac:dyDescent="0.3">
      <c r="B202" s="32"/>
      <c r="C202" s="34" t="s">
        <v>217</v>
      </c>
      <c r="D202" s="34"/>
      <c r="E202" s="18"/>
      <c r="F202" s="18"/>
      <c r="G202" s="18"/>
      <c r="H202" s="18"/>
      <c r="I202" s="18"/>
      <c r="J202" s="20"/>
      <c r="K202" s="4"/>
    </row>
    <row r="203" spans="2:11" ht="20.100000000000001" customHeight="1" x14ac:dyDescent="0.3">
      <c r="B203" s="32" t="s">
        <v>163</v>
      </c>
      <c r="C203" s="34" t="s">
        <v>243</v>
      </c>
      <c r="D203" s="34"/>
      <c r="E203" s="18"/>
      <c r="F203" s="18"/>
      <c r="G203" s="18"/>
      <c r="H203" s="18"/>
      <c r="I203" s="18"/>
      <c r="J203" s="20"/>
      <c r="K203" s="4"/>
    </row>
    <row r="204" spans="2:11" ht="20.100000000000001" customHeight="1" x14ac:dyDescent="0.3">
      <c r="B204" s="32"/>
      <c r="C204" s="34" t="s">
        <v>218</v>
      </c>
      <c r="D204" s="34"/>
      <c r="E204" s="18"/>
      <c r="F204" s="18"/>
      <c r="G204" s="18"/>
      <c r="H204" s="18"/>
      <c r="I204" s="18"/>
      <c r="J204" s="20"/>
      <c r="K204" s="4"/>
    </row>
    <row r="205" spans="2:11" ht="20.100000000000001" customHeight="1" x14ac:dyDescent="0.3">
      <c r="B205" s="32" t="s">
        <v>164</v>
      </c>
      <c r="C205" s="34" t="s">
        <v>219</v>
      </c>
      <c r="D205" s="59">
        <v>75</v>
      </c>
      <c r="E205" s="18">
        <f>+D205*$G$120</f>
        <v>80.25</v>
      </c>
      <c r="F205" s="18">
        <v>225.62022873436982</v>
      </c>
      <c r="G205" s="18">
        <f>+F205*$G$120</f>
        <v>241.41364474577571</v>
      </c>
      <c r="H205" s="18">
        <v>289.15502773795299</v>
      </c>
      <c r="I205" s="18">
        <f>+H205*$I$24</f>
        <v>307.660949513182</v>
      </c>
      <c r="J205" s="20"/>
      <c r="K205" s="4"/>
    </row>
    <row r="206" spans="2:11" ht="20.100000000000001" customHeight="1" x14ac:dyDescent="0.3">
      <c r="B206" s="32"/>
      <c r="C206" s="34" t="s">
        <v>220</v>
      </c>
      <c r="D206" s="34"/>
      <c r="E206" s="18"/>
      <c r="F206" s="18"/>
      <c r="G206" s="18"/>
      <c r="H206" s="18"/>
      <c r="I206" s="18"/>
      <c r="J206" s="20"/>
      <c r="K206" s="4"/>
    </row>
    <row r="207" spans="2:11" ht="20.100000000000001" customHeight="1" x14ac:dyDescent="0.3">
      <c r="B207" s="32"/>
      <c r="C207" s="34"/>
      <c r="D207" s="34"/>
      <c r="E207" s="18"/>
      <c r="F207" s="18"/>
      <c r="G207" s="18"/>
      <c r="H207" s="18"/>
      <c r="I207" s="18"/>
      <c r="J207" s="20"/>
      <c r="K207" s="4"/>
    </row>
    <row r="208" spans="2:11" ht="20.100000000000001" customHeight="1" x14ac:dyDescent="0.3">
      <c r="B208" s="36" t="s">
        <v>421</v>
      </c>
      <c r="C208" s="33" t="s">
        <v>165</v>
      </c>
      <c r="D208" s="34"/>
      <c r="E208" s="18"/>
      <c r="F208" s="18"/>
      <c r="G208" s="18"/>
      <c r="H208" s="18"/>
      <c r="I208" s="18"/>
      <c r="J208" s="20"/>
      <c r="K208" s="4"/>
    </row>
    <row r="209" spans="2:11" ht="20.100000000000001" customHeight="1" x14ac:dyDescent="0.3">
      <c r="B209" s="32" t="s">
        <v>166</v>
      </c>
      <c r="C209" s="33" t="s">
        <v>167</v>
      </c>
      <c r="D209" s="34"/>
      <c r="E209" s="18"/>
      <c r="F209" s="18"/>
      <c r="G209" s="18"/>
      <c r="H209" s="18"/>
      <c r="I209" s="18"/>
      <c r="J209" s="20"/>
      <c r="K209" s="4"/>
    </row>
    <row r="210" spans="2:11" ht="20.100000000000001" customHeight="1" x14ac:dyDescent="0.3">
      <c r="B210" s="32"/>
      <c r="C210" s="34" t="s">
        <v>168</v>
      </c>
      <c r="D210" s="56">
        <v>925</v>
      </c>
      <c r="E210" s="18">
        <f>+D210*$G$120</f>
        <v>989.75000000000011</v>
      </c>
      <c r="F210" s="18">
        <v>2625.1410261546171</v>
      </c>
      <c r="G210" s="18">
        <f>+F210*$G$120</f>
        <v>2808.9008979854402</v>
      </c>
      <c r="H210" s="18">
        <v>3364.3823982088861</v>
      </c>
      <c r="I210" s="18">
        <f>+H210*$I$24</f>
        <v>3579.702871694255</v>
      </c>
      <c r="J210" s="20"/>
      <c r="K210" s="4"/>
    </row>
    <row r="211" spans="2:11" ht="20.100000000000001" customHeight="1" x14ac:dyDescent="0.3">
      <c r="B211" s="32"/>
      <c r="C211" s="34" t="s">
        <v>169</v>
      </c>
      <c r="D211" s="56">
        <v>75.349999999999994</v>
      </c>
      <c r="E211" s="18">
        <f>+D211*$G$120</f>
        <v>80.624499999999998</v>
      </c>
      <c r="F211" s="18">
        <v>213.84256899540586</v>
      </c>
      <c r="G211" s="18">
        <f>+F211*$G$120</f>
        <v>228.81154882508429</v>
      </c>
      <c r="H211" s="18">
        <v>274.06077157301581</v>
      </c>
      <c r="I211" s="18">
        <f>+H211*$I$24</f>
        <v>291.60066095368882</v>
      </c>
      <c r="J211" s="20"/>
      <c r="K211" s="4"/>
    </row>
    <row r="212" spans="2:11" ht="20.100000000000001" customHeight="1" x14ac:dyDescent="0.3">
      <c r="B212" s="32"/>
      <c r="C212" s="34" t="s">
        <v>170</v>
      </c>
      <c r="D212" s="58" t="s">
        <v>96</v>
      </c>
      <c r="E212" s="121" t="s">
        <v>387</v>
      </c>
      <c r="F212" s="32" t="s">
        <v>387</v>
      </c>
      <c r="G212" s="102" t="s">
        <v>387</v>
      </c>
      <c r="H212" s="121" t="s">
        <v>387</v>
      </c>
      <c r="I212" s="132" t="s">
        <v>510</v>
      </c>
      <c r="J212" s="20"/>
      <c r="K212" s="4"/>
    </row>
    <row r="213" spans="2:11" ht="20.100000000000001" customHeight="1" x14ac:dyDescent="0.3">
      <c r="B213" s="32" t="s">
        <v>171</v>
      </c>
      <c r="C213" s="33" t="s">
        <v>172</v>
      </c>
      <c r="D213" s="34"/>
      <c r="E213" s="18"/>
      <c r="F213" s="18"/>
      <c r="G213" s="18"/>
      <c r="H213" s="18"/>
      <c r="I213" s="18"/>
      <c r="J213" s="20"/>
      <c r="K213" s="4"/>
    </row>
    <row r="214" spans="2:11" ht="20.100000000000001" customHeight="1" x14ac:dyDescent="0.3">
      <c r="B214" s="32"/>
      <c r="C214" s="34" t="s">
        <v>168</v>
      </c>
      <c r="D214" s="56">
        <v>3350</v>
      </c>
      <c r="E214" s="18">
        <f>+D214*$G$120</f>
        <v>3584.5</v>
      </c>
      <c r="F214" s="18">
        <v>9507.2675001275347</v>
      </c>
      <c r="G214" s="18">
        <f>+F214*$G$120</f>
        <v>10172.776225136462</v>
      </c>
      <c r="H214" s="18">
        <v>12184.52003675651</v>
      </c>
      <c r="I214" s="18">
        <f>+H214*$I$24</f>
        <v>12964.329319108927</v>
      </c>
      <c r="J214" s="20"/>
      <c r="K214" s="4"/>
    </row>
    <row r="215" spans="2:11" ht="20.100000000000001" customHeight="1" x14ac:dyDescent="0.3">
      <c r="B215" s="32"/>
      <c r="C215" s="34" t="s">
        <v>169</v>
      </c>
      <c r="D215" s="56">
        <v>208</v>
      </c>
      <c r="E215" s="18">
        <f>+D215*$G$120</f>
        <v>222.56</v>
      </c>
      <c r="F215" s="18">
        <v>590.30198209747073</v>
      </c>
      <c r="G215" s="18">
        <f>+F215*$G$120</f>
        <v>631.62312084429368</v>
      </c>
      <c r="H215" s="18">
        <v>756.53139332697128</v>
      </c>
      <c r="I215" s="18">
        <f>+H215*$I$24</f>
        <v>804.94940249989747</v>
      </c>
      <c r="J215" s="20"/>
      <c r="K215" s="4"/>
    </row>
    <row r="216" spans="2:11" ht="20.100000000000001" customHeight="1" x14ac:dyDescent="0.3">
      <c r="B216" s="32"/>
      <c r="C216" s="34" t="s">
        <v>170</v>
      </c>
      <c r="D216" s="58" t="s">
        <v>96</v>
      </c>
      <c r="E216" s="121" t="s">
        <v>387</v>
      </c>
      <c r="F216" s="32" t="s">
        <v>387</v>
      </c>
      <c r="G216" s="102" t="s">
        <v>387</v>
      </c>
      <c r="H216" s="121" t="s">
        <v>387</v>
      </c>
      <c r="I216" s="132" t="s">
        <v>510</v>
      </c>
      <c r="J216" s="20"/>
      <c r="K216" s="4"/>
    </row>
    <row r="217" spans="2:11" ht="20.100000000000001" customHeight="1" x14ac:dyDescent="0.3">
      <c r="B217" s="32"/>
      <c r="C217" s="34"/>
      <c r="D217" s="34"/>
      <c r="E217" s="18"/>
      <c r="F217" s="18"/>
      <c r="G217" s="18"/>
      <c r="H217" s="18"/>
      <c r="I217" s="18"/>
      <c r="J217" s="20"/>
      <c r="K217" s="4"/>
    </row>
    <row r="218" spans="2:11" ht="20.100000000000001" customHeight="1" x14ac:dyDescent="0.3">
      <c r="B218" s="32">
        <v>3.11</v>
      </c>
      <c r="C218" s="33" t="s">
        <v>173</v>
      </c>
      <c r="D218" s="34"/>
      <c r="E218" s="18"/>
      <c r="F218" s="18"/>
      <c r="G218" s="18"/>
      <c r="H218" s="18"/>
      <c r="I218" s="18"/>
      <c r="J218" s="20"/>
      <c r="K218" s="4"/>
    </row>
    <row r="219" spans="2:11" ht="20.100000000000001" customHeight="1" x14ac:dyDescent="0.3">
      <c r="B219" s="32"/>
      <c r="C219" s="34" t="s">
        <v>225</v>
      </c>
      <c r="D219" s="59">
        <v>110</v>
      </c>
      <c r="E219" s="18">
        <f>+D219*$G$120</f>
        <v>117.7</v>
      </c>
      <c r="F219" s="18">
        <v>330.90966881040907</v>
      </c>
      <c r="G219" s="18">
        <f>+F219*$G$120</f>
        <v>354.07334562713771</v>
      </c>
      <c r="H219" s="18">
        <v>424.09404068233101</v>
      </c>
      <c r="I219" s="18">
        <f>+H219*$I$24</f>
        <v>451.23605928600023</v>
      </c>
      <c r="J219" s="20"/>
      <c r="K219" s="4"/>
    </row>
    <row r="220" spans="2:11" ht="20.100000000000001" customHeight="1" x14ac:dyDescent="0.3">
      <c r="B220" s="32"/>
      <c r="C220" s="34"/>
      <c r="D220" s="59"/>
      <c r="E220" s="18"/>
      <c r="F220" s="18"/>
      <c r="G220" s="18"/>
      <c r="H220" s="18"/>
      <c r="I220" s="18"/>
      <c r="J220" s="20"/>
      <c r="K220" s="4"/>
    </row>
    <row r="221" spans="2:11" ht="20.100000000000001" customHeight="1" x14ac:dyDescent="0.3">
      <c r="B221" s="32">
        <v>3.12</v>
      </c>
      <c r="C221" s="33" t="s">
        <v>174</v>
      </c>
      <c r="D221" s="34"/>
      <c r="E221" s="18"/>
      <c r="F221" s="18"/>
      <c r="G221" s="18"/>
      <c r="H221" s="18"/>
      <c r="I221" s="18"/>
      <c r="J221" s="20"/>
      <c r="K221" s="4"/>
    </row>
    <row r="222" spans="2:11" ht="20.100000000000001" customHeight="1" x14ac:dyDescent="0.3">
      <c r="B222" s="32"/>
      <c r="C222" s="34" t="s">
        <v>221</v>
      </c>
      <c r="D222" s="34"/>
      <c r="E222" s="18"/>
      <c r="F222" s="18"/>
      <c r="G222" s="18"/>
      <c r="H222" s="18"/>
      <c r="I222" s="18"/>
      <c r="J222" s="20"/>
      <c r="K222" s="4"/>
    </row>
    <row r="223" spans="2:11" ht="20.100000000000001" customHeight="1" x14ac:dyDescent="0.3">
      <c r="B223" s="32"/>
      <c r="C223" s="34" t="s">
        <v>222</v>
      </c>
      <c r="D223" s="56">
        <v>61.6</v>
      </c>
      <c r="E223" s="18" t="s">
        <v>94</v>
      </c>
      <c r="F223" s="18" t="s">
        <v>94</v>
      </c>
      <c r="G223" s="18" t="s">
        <v>94</v>
      </c>
      <c r="H223" s="18" t="s">
        <v>94</v>
      </c>
      <c r="I223" s="18" t="s">
        <v>94</v>
      </c>
      <c r="J223" s="20"/>
      <c r="K223" s="4"/>
    </row>
    <row r="224" spans="2:11" ht="20.100000000000001" customHeight="1" x14ac:dyDescent="0.3">
      <c r="B224" s="32"/>
      <c r="C224" s="34"/>
      <c r="D224" s="59"/>
      <c r="E224" s="18"/>
      <c r="F224" s="18"/>
      <c r="G224" s="18"/>
      <c r="H224" s="18"/>
      <c r="I224" s="18"/>
      <c r="J224" s="20"/>
      <c r="K224" s="4"/>
    </row>
    <row r="225" spans="2:11" ht="20.100000000000001" customHeight="1" x14ac:dyDescent="0.3">
      <c r="B225" s="32">
        <v>3.13</v>
      </c>
      <c r="C225" s="33" t="s">
        <v>175</v>
      </c>
      <c r="D225" s="59">
        <v>870</v>
      </c>
      <c r="E225" s="18">
        <f>+D225*$G$120</f>
        <v>930.90000000000009</v>
      </c>
      <c r="F225" s="18">
        <v>2617.1946533186901</v>
      </c>
      <c r="G225" s="18">
        <f>+F225*$G$120</f>
        <v>2800.3982790509986</v>
      </c>
      <c r="H225" s="18">
        <v>3354.1983217602547</v>
      </c>
      <c r="I225" s="18">
        <f>+H225*$I$24</f>
        <v>3568.8670143529112</v>
      </c>
      <c r="J225" s="20"/>
      <c r="K225" s="4"/>
    </row>
    <row r="226" spans="2:11" ht="20.100000000000001" customHeight="1" x14ac:dyDescent="0.3">
      <c r="B226" s="32"/>
      <c r="C226" s="33"/>
      <c r="D226" s="59"/>
      <c r="E226" s="18"/>
      <c r="F226" s="18"/>
      <c r="G226" s="18"/>
      <c r="H226" s="18"/>
      <c r="I226" s="18"/>
      <c r="J226" s="20"/>
      <c r="K226" s="4"/>
    </row>
    <row r="227" spans="2:11" ht="20.100000000000001" customHeight="1" x14ac:dyDescent="0.3">
      <c r="B227" s="32">
        <v>3.14</v>
      </c>
      <c r="C227" s="33" t="s">
        <v>176</v>
      </c>
      <c r="D227" s="59">
        <v>160</v>
      </c>
      <c r="E227" s="18">
        <f>+D227*$G$120</f>
        <v>171.20000000000002</v>
      </c>
      <c r="F227" s="18">
        <v>481.32315463332236</v>
      </c>
      <c r="G227" s="18">
        <f>+F227*$G$120</f>
        <v>515.01577545765497</v>
      </c>
      <c r="H227" s="18">
        <v>616.86405917429988</v>
      </c>
      <c r="I227" s="18">
        <f>+H227*$I$24</f>
        <v>656.34335896145512</v>
      </c>
      <c r="J227" s="20"/>
      <c r="K227" s="4"/>
    </row>
    <row r="228" spans="2:11" ht="20.100000000000001" customHeight="1" x14ac:dyDescent="0.3">
      <c r="B228" s="32"/>
      <c r="C228" s="33"/>
      <c r="D228" s="59"/>
      <c r="E228" s="18"/>
      <c r="F228" s="18"/>
      <c r="G228" s="18"/>
      <c r="H228" s="18"/>
      <c r="I228" s="18"/>
      <c r="J228" s="20"/>
      <c r="K228" s="4"/>
    </row>
    <row r="229" spans="2:11" ht="20.100000000000001" customHeight="1" x14ac:dyDescent="0.3">
      <c r="B229" s="32">
        <v>3.15</v>
      </c>
      <c r="C229" s="33" t="s">
        <v>177</v>
      </c>
      <c r="D229" s="59">
        <v>180</v>
      </c>
      <c r="E229" s="18">
        <f>+D229*$G$120</f>
        <v>192.60000000000002</v>
      </c>
      <c r="F229" s="18">
        <v>541.48854896248758</v>
      </c>
      <c r="G229" s="18">
        <f>+F229*$G$120</f>
        <v>579.39274738986171</v>
      </c>
      <c r="H229" s="18">
        <v>693.972066571087</v>
      </c>
      <c r="I229" s="18">
        <f>+H229*$I$24</f>
        <v>738.38627883163656</v>
      </c>
      <c r="J229" s="20"/>
      <c r="K229" s="4"/>
    </row>
    <row r="230" spans="2:11" ht="20.100000000000001" customHeight="1" x14ac:dyDescent="0.3">
      <c r="B230" s="32"/>
      <c r="C230" s="33"/>
      <c r="D230" s="59"/>
      <c r="E230" s="18"/>
      <c r="F230" s="18"/>
      <c r="G230" s="18"/>
      <c r="H230" s="18"/>
      <c r="I230" s="18"/>
      <c r="J230" s="20"/>
      <c r="K230" s="4"/>
    </row>
    <row r="231" spans="2:11" ht="20.100000000000001" customHeight="1" x14ac:dyDescent="0.3">
      <c r="B231" s="32">
        <v>3.16</v>
      </c>
      <c r="C231" s="33" t="s">
        <v>178</v>
      </c>
      <c r="D231" s="59">
        <v>350</v>
      </c>
      <c r="E231" s="18">
        <f>+D231*$G$120</f>
        <v>374.5</v>
      </c>
      <c r="F231" s="18">
        <v>1052.8944007603927</v>
      </c>
      <c r="G231" s="18">
        <f>+F231*$G$120</f>
        <v>1126.5970088136203</v>
      </c>
      <c r="H231" s="18">
        <v>1349.390129443781</v>
      </c>
      <c r="I231" s="18">
        <f>+H231*$I$24</f>
        <v>1435.7510977281831</v>
      </c>
      <c r="J231" s="20"/>
      <c r="K231" s="4"/>
    </row>
    <row r="232" spans="2:11" ht="20.100000000000001" customHeight="1" x14ac:dyDescent="0.3">
      <c r="B232" s="32"/>
      <c r="C232" s="33"/>
      <c r="D232" s="34"/>
      <c r="E232" s="18"/>
      <c r="F232" s="18"/>
      <c r="G232" s="18"/>
      <c r="H232" s="18"/>
      <c r="I232" s="18"/>
      <c r="J232" s="20"/>
      <c r="K232" s="4"/>
    </row>
    <row r="233" spans="2:11" ht="20.100000000000001" customHeight="1" x14ac:dyDescent="0.3">
      <c r="B233" s="9"/>
      <c r="C233" s="17"/>
      <c r="D233" s="19"/>
      <c r="E233" s="18"/>
      <c r="F233" s="18"/>
      <c r="G233" s="18"/>
      <c r="H233" s="18"/>
      <c r="I233" s="18"/>
      <c r="J233" s="20"/>
      <c r="K233" s="4"/>
    </row>
    <row r="234" spans="2:11" ht="20.100000000000001" customHeight="1" x14ac:dyDescent="0.3">
      <c r="B234" s="9">
        <v>3.17</v>
      </c>
      <c r="C234" s="21" t="s">
        <v>199</v>
      </c>
      <c r="D234" s="19"/>
      <c r="E234" s="18"/>
      <c r="F234" s="18"/>
      <c r="G234" s="18"/>
      <c r="H234" s="18"/>
      <c r="I234" s="18"/>
      <c r="J234" s="20"/>
      <c r="K234" s="4"/>
    </row>
    <row r="235" spans="2:11" ht="20.100000000000001" customHeight="1" x14ac:dyDescent="0.3">
      <c r="B235" s="9"/>
      <c r="C235" s="17"/>
      <c r="D235" s="19"/>
      <c r="E235" s="18"/>
      <c r="F235" s="18"/>
      <c r="G235" s="18"/>
      <c r="H235" s="18"/>
      <c r="I235" s="18"/>
      <c r="J235" s="20"/>
      <c r="K235" s="4"/>
    </row>
    <row r="236" spans="2:11" ht="20.100000000000001" customHeight="1" x14ac:dyDescent="0.3">
      <c r="B236" s="9"/>
      <c r="C236" s="17" t="s">
        <v>1</v>
      </c>
      <c r="D236" s="19"/>
      <c r="E236" s="18"/>
      <c r="F236" s="18"/>
      <c r="G236" s="18"/>
      <c r="H236" s="18"/>
      <c r="I236" s="18"/>
      <c r="J236" s="20"/>
      <c r="K236" s="4"/>
    </row>
    <row r="237" spans="2:11" ht="20.100000000000001" customHeight="1" x14ac:dyDescent="0.3">
      <c r="B237" s="9"/>
      <c r="C237" s="17" t="s">
        <v>2</v>
      </c>
      <c r="D237" s="19"/>
      <c r="E237" s="18"/>
      <c r="F237" s="18"/>
      <c r="G237" s="18"/>
      <c r="H237" s="18"/>
      <c r="I237" s="18"/>
      <c r="J237" s="20"/>
      <c r="K237" s="4"/>
    </row>
    <row r="238" spans="2:11" ht="20.100000000000001" customHeight="1" x14ac:dyDescent="0.3">
      <c r="B238" s="9"/>
      <c r="C238" s="17" t="s">
        <v>0</v>
      </c>
      <c r="D238" s="19"/>
      <c r="E238" s="18"/>
      <c r="F238" s="18"/>
      <c r="G238" s="18"/>
      <c r="H238" s="18"/>
      <c r="I238" s="18"/>
      <c r="J238" s="20"/>
      <c r="K238" s="4"/>
    </row>
    <row r="239" spans="2:11" ht="20.100000000000001" customHeight="1" x14ac:dyDescent="0.3">
      <c r="B239" s="9"/>
      <c r="C239" s="17" t="s">
        <v>352</v>
      </c>
      <c r="D239" s="19">
        <v>1207.5</v>
      </c>
      <c r="E239" s="18">
        <f>+D239*$G$120</f>
        <v>1292.0250000000001</v>
      </c>
      <c r="F239" s="18">
        <v>3632.4856826233549</v>
      </c>
      <c r="G239" s="18">
        <f t="shared" ref="G239:G241" si="15">+F239*$G$120</f>
        <v>3886.7596804069899</v>
      </c>
      <c r="H239" s="18">
        <v>4655.3959465810431</v>
      </c>
      <c r="I239" s="18">
        <f>+H239*$I$24</f>
        <v>4953.3412871622304</v>
      </c>
      <c r="J239" s="20"/>
      <c r="K239" s="4"/>
    </row>
    <row r="240" spans="2:11" ht="20.100000000000001" customHeight="1" x14ac:dyDescent="0.3">
      <c r="B240" s="9"/>
      <c r="C240" s="17" t="s">
        <v>353</v>
      </c>
      <c r="D240" s="19">
        <v>1207.5</v>
      </c>
      <c r="E240" s="18">
        <f>+D240*$G$120</f>
        <v>1292.0250000000001</v>
      </c>
      <c r="F240" s="18">
        <v>3632.4856826233549</v>
      </c>
      <c r="G240" s="18">
        <f t="shared" si="15"/>
        <v>3886.7596804069899</v>
      </c>
      <c r="H240" s="18">
        <v>4655.3959465810431</v>
      </c>
      <c r="I240" s="18">
        <f t="shared" ref="I240:I241" si="16">+H240*$I$24</f>
        <v>4953.3412871622304</v>
      </c>
      <c r="J240" s="20"/>
      <c r="K240" s="4"/>
    </row>
    <row r="241" spans="2:11" ht="20.100000000000001" customHeight="1" x14ac:dyDescent="0.3">
      <c r="B241" s="9"/>
      <c r="C241" s="17" t="s">
        <v>354</v>
      </c>
      <c r="D241" s="19">
        <v>2777.3</v>
      </c>
      <c r="E241" s="18">
        <f>+D241*$G$120</f>
        <v>2971.7110000000002</v>
      </c>
      <c r="F241" s="18">
        <v>8354.8731595001354</v>
      </c>
      <c r="G241" s="18">
        <f t="shared" si="15"/>
        <v>8939.7142806651445</v>
      </c>
      <c r="H241" s="18">
        <v>10707.610721495214</v>
      </c>
      <c r="I241" s="18">
        <f t="shared" si="16"/>
        <v>11392.897807670908</v>
      </c>
      <c r="J241" s="20"/>
      <c r="K241" s="4"/>
    </row>
    <row r="242" spans="2:11" ht="20.100000000000001" customHeight="1" x14ac:dyDescent="0.3">
      <c r="B242" s="9"/>
      <c r="C242" s="17"/>
      <c r="D242" s="19"/>
      <c r="E242" s="18"/>
      <c r="F242" s="18"/>
      <c r="G242" s="18"/>
      <c r="H242" s="18"/>
      <c r="I242" s="18"/>
      <c r="J242" s="20"/>
      <c r="K242" s="4"/>
    </row>
    <row r="243" spans="2:11" ht="20.100000000000001" customHeight="1" x14ac:dyDescent="0.3">
      <c r="B243" s="9"/>
      <c r="C243" s="17"/>
      <c r="D243" s="19"/>
      <c r="E243" s="18"/>
      <c r="F243" s="18"/>
      <c r="G243" s="18"/>
      <c r="H243" s="18"/>
      <c r="I243" s="18"/>
      <c r="J243" s="20"/>
      <c r="K243" s="4"/>
    </row>
    <row r="244" spans="2:11" ht="20.100000000000001" customHeight="1" x14ac:dyDescent="0.3">
      <c r="B244" s="9"/>
      <c r="C244" s="17"/>
      <c r="D244" s="19"/>
      <c r="E244" s="18"/>
      <c r="F244" s="18"/>
      <c r="G244" s="18"/>
      <c r="H244" s="18"/>
      <c r="I244" s="18"/>
      <c r="J244" s="20"/>
      <c r="K244" s="4"/>
    </row>
    <row r="245" spans="2:11" ht="20.100000000000001" customHeight="1" x14ac:dyDescent="0.3">
      <c r="B245" s="9">
        <v>4</v>
      </c>
      <c r="C245" s="21" t="s">
        <v>200</v>
      </c>
      <c r="D245" s="19"/>
      <c r="E245" s="18"/>
      <c r="F245" s="18"/>
      <c r="G245" s="18"/>
      <c r="H245" s="18"/>
      <c r="I245" s="18"/>
      <c r="J245" s="20"/>
      <c r="K245" s="4"/>
    </row>
    <row r="246" spans="2:11" ht="20.100000000000001" customHeight="1" x14ac:dyDescent="0.3">
      <c r="B246" s="9"/>
      <c r="C246" s="17"/>
      <c r="D246" s="19"/>
      <c r="E246" s="18"/>
      <c r="F246" s="18"/>
      <c r="G246" s="18"/>
      <c r="H246" s="18"/>
      <c r="I246" s="18"/>
      <c r="J246" s="20"/>
      <c r="K246" s="4"/>
    </row>
    <row r="247" spans="2:11" ht="20.100000000000001" customHeight="1" x14ac:dyDescent="0.3">
      <c r="B247" s="9"/>
      <c r="C247" s="17" t="s">
        <v>355</v>
      </c>
      <c r="D247" s="19">
        <v>218</v>
      </c>
      <c r="E247" s="18">
        <f>+D247*$G$24</f>
        <v>231.08</v>
      </c>
      <c r="F247" s="18">
        <v>316.5580178674561</v>
      </c>
      <c r="G247" s="18">
        <f>+F247*$G$24</f>
        <v>335.55149893950346</v>
      </c>
      <c r="H247" s="18">
        <v>401.90935804618226</v>
      </c>
      <c r="I247" s="18">
        <f>+H247*$I$24</f>
        <v>427.63155696113796</v>
      </c>
      <c r="J247" s="20"/>
      <c r="K247" s="4"/>
    </row>
    <row r="248" spans="2:11" ht="20.100000000000001" customHeight="1" x14ac:dyDescent="0.3">
      <c r="B248" s="9"/>
      <c r="C248" s="17" t="s">
        <v>58</v>
      </c>
      <c r="D248" s="19"/>
      <c r="E248" s="18"/>
      <c r="F248" s="18"/>
      <c r="G248" s="18"/>
      <c r="H248" s="18"/>
      <c r="I248" s="18"/>
      <c r="J248" s="20"/>
      <c r="K248" s="4"/>
    </row>
    <row r="249" spans="2:11" ht="20.100000000000001" customHeight="1" x14ac:dyDescent="0.3">
      <c r="B249" s="9"/>
      <c r="C249" s="17" t="s">
        <v>59</v>
      </c>
      <c r="D249" s="19"/>
      <c r="E249" s="18"/>
      <c r="F249" s="18"/>
      <c r="G249" s="18"/>
      <c r="H249" s="18"/>
      <c r="I249" s="18"/>
      <c r="J249" s="20"/>
      <c r="K249" s="4"/>
    </row>
    <row r="250" spans="2:11" ht="20.100000000000001" customHeight="1" x14ac:dyDescent="0.3">
      <c r="B250" s="9"/>
      <c r="C250" s="17"/>
      <c r="D250" s="19"/>
      <c r="E250" s="18"/>
      <c r="F250" s="18"/>
      <c r="G250" s="18"/>
      <c r="H250" s="18"/>
      <c r="I250" s="18"/>
      <c r="J250" s="20"/>
      <c r="K250" s="4"/>
    </row>
    <row r="251" spans="2:11" ht="20.100000000000001" customHeight="1" x14ac:dyDescent="0.3">
      <c r="B251" s="9"/>
      <c r="C251" s="17"/>
      <c r="D251" s="19"/>
      <c r="E251" s="18"/>
      <c r="F251" s="18"/>
      <c r="G251" s="18"/>
      <c r="H251" s="18"/>
      <c r="I251" s="18"/>
      <c r="J251" s="20"/>
      <c r="K251" s="4"/>
    </row>
    <row r="252" spans="2:11" ht="20.100000000000001" customHeight="1" x14ac:dyDescent="0.3">
      <c r="B252" s="9">
        <v>5</v>
      </c>
      <c r="C252" s="21" t="s">
        <v>201</v>
      </c>
      <c r="D252" s="19"/>
      <c r="E252" s="18"/>
      <c r="F252" s="18"/>
      <c r="G252" s="18"/>
      <c r="H252" s="18"/>
      <c r="I252" s="18"/>
      <c r="J252" s="20"/>
      <c r="K252" s="4"/>
    </row>
    <row r="253" spans="2:11" ht="20.100000000000001" customHeight="1" x14ac:dyDescent="0.3">
      <c r="B253" s="9"/>
      <c r="C253" s="37"/>
      <c r="D253" s="19"/>
      <c r="E253" s="18"/>
      <c r="F253" s="18"/>
      <c r="G253" s="18"/>
      <c r="H253" s="18"/>
      <c r="I253" s="18"/>
      <c r="J253" s="20"/>
      <c r="K253" s="4"/>
    </row>
    <row r="254" spans="2:11" ht="20.100000000000001" customHeight="1" x14ac:dyDescent="0.3">
      <c r="B254" s="9"/>
      <c r="C254" s="21" t="s">
        <v>277</v>
      </c>
      <c r="D254" s="19"/>
      <c r="E254" s="18"/>
      <c r="F254" s="18"/>
      <c r="G254" s="18"/>
      <c r="H254" s="18"/>
      <c r="I254" s="18"/>
      <c r="J254" s="20"/>
      <c r="K254" s="4"/>
    </row>
    <row r="255" spans="2:11" ht="20.100000000000001" customHeight="1" x14ac:dyDescent="0.3">
      <c r="B255" s="9"/>
      <c r="C255" s="17" t="s">
        <v>3</v>
      </c>
      <c r="D255" s="19"/>
      <c r="E255" s="18"/>
      <c r="F255" s="18"/>
      <c r="G255" s="18"/>
      <c r="H255" s="18"/>
      <c r="I255" s="18"/>
      <c r="J255" s="20"/>
      <c r="K255" s="4"/>
    </row>
    <row r="256" spans="2:11" ht="20.100000000000001" customHeight="1" x14ac:dyDescent="0.3">
      <c r="B256" s="9"/>
      <c r="C256" s="17"/>
      <c r="D256" s="19"/>
      <c r="E256" s="18"/>
      <c r="F256" s="18"/>
      <c r="G256" s="18"/>
      <c r="H256" s="18"/>
      <c r="I256" s="18"/>
      <c r="J256" s="20"/>
      <c r="K256" s="4"/>
    </row>
    <row r="257" spans="2:11" ht="20.100000000000001" customHeight="1" x14ac:dyDescent="0.3">
      <c r="B257" s="9"/>
      <c r="C257" s="21" t="s">
        <v>75</v>
      </c>
      <c r="D257" s="19"/>
      <c r="E257" s="18"/>
      <c r="F257" s="18"/>
      <c r="G257" s="18"/>
      <c r="H257" s="18"/>
      <c r="I257" s="18"/>
      <c r="J257" s="20"/>
      <c r="K257" s="4"/>
    </row>
    <row r="258" spans="2:11" ht="20.100000000000001" customHeight="1" x14ac:dyDescent="0.3">
      <c r="B258" s="9"/>
      <c r="C258" s="17" t="s">
        <v>4</v>
      </c>
      <c r="D258" s="19">
        <v>46</v>
      </c>
      <c r="E258" s="18">
        <f>+D258*$G$24</f>
        <v>48.760000000000005</v>
      </c>
      <c r="F258" s="18">
        <v>67.111724490768012</v>
      </c>
      <c r="G258" s="18">
        <f t="shared" ref="G258:G259" si="17">+F258*$G$24</f>
        <v>71.138427960214102</v>
      </c>
      <c r="H258" s="18">
        <v>85.20659274139895</v>
      </c>
      <c r="I258" s="18">
        <f>+H258*$I$24</f>
        <v>90.659814676848484</v>
      </c>
      <c r="J258" s="20"/>
      <c r="K258" s="4"/>
    </row>
    <row r="259" spans="2:11" ht="20.100000000000001" customHeight="1" x14ac:dyDescent="0.3">
      <c r="B259" s="9"/>
      <c r="C259" s="17" t="s">
        <v>5</v>
      </c>
      <c r="D259" s="19">
        <v>18.7</v>
      </c>
      <c r="E259" s="18">
        <f>+D259*$G$24</f>
        <v>19.821999999999999</v>
      </c>
      <c r="F259" s="18">
        <v>27.282374956029603</v>
      </c>
      <c r="G259" s="18">
        <f t="shared" si="17"/>
        <v>28.919317453391379</v>
      </c>
      <c r="H259" s="18">
        <v>34.638332266612174</v>
      </c>
      <c r="I259" s="18">
        <f>+H259*$I$24</f>
        <v>36.855185531675353</v>
      </c>
      <c r="J259" s="20"/>
      <c r="K259" s="4"/>
    </row>
    <row r="260" spans="2:11" ht="20.100000000000001" customHeight="1" x14ac:dyDescent="0.3">
      <c r="B260" s="9"/>
      <c r="C260" s="17"/>
      <c r="D260" s="19"/>
      <c r="E260" s="18"/>
      <c r="F260" s="18"/>
      <c r="G260" s="18"/>
      <c r="H260" s="18"/>
      <c r="I260" s="19"/>
      <c r="J260" s="20"/>
      <c r="K260" s="4"/>
    </row>
    <row r="261" spans="2:11" ht="20.100000000000001" customHeight="1" x14ac:dyDescent="0.3">
      <c r="B261" s="9"/>
      <c r="C261" s="17" t="s">
        <v>76</v>
      </c>
      <c r="D261" s="19"/>
      <c r="E261" s="18"/>
      <c r="F261" s="18"/>
      <c r="G261" s="18"/>
      <c r="H261" s="18"/>
      <c r="I261" s="19"/>
      <c r="J261" s="20"/>
      <c r="K261" s="4"/>
    </row>
    <row r="262" spans="2:11" ht="20.100000000000001" customHeight="1" x14ac:dyDescent="0.3">
      <c r="B262" s="9"/>
      <c r="C262" s="19" t="s">
        <v>54</v>
      </c>
      <c r="D262" s="19"/>
      <c r="E262" s="18"/>
      <c r="F262" s="18"/>
      <c r="G262" s="18"/>
      <c r="H262" s="18"/>
      <c r="I262" s="19"/>
      <c r="J262" s="20"/>
      <c r="K262" s="4"/>
    </row>
    <row r="263" spans="2:11" ht="20.100000000000001" customHeight="1" x14ac:dyDescent="0.3">
      <c r="B263" s="9"/>
      <c r="C263" s="19" t="s">
        <v>224</v>
      </c>
      <c r="D263" s="19"/>
      <c r="E263" s="18"/>
      <c r="F263" s="18"/>
      <c r="G263" s="18"/>
      <c r="H263" s="18"/>
      <c r="I263" s="19"/>
      <c r="J263" s="20"/>
      <c r="K263" s="4"/>
    </row>
    <row r="264" spans="2:11" ht="20.100000000000001" customHeight="1" x14ac:dyDescent="0.3">
      <c r="B264" s="9"/>
      <c r="C264" s="19" t="s">
        <v>223</v>
      </c>
      <c r="D264" s="19"/>
      <c r="E264" s="18"/>
      <c r="F264" s="18"/>
      <c r="G264" s="18"/>
      <c r="H264" s="18"/>
      <c r="I264" s="19"/>
      <c r="J264" s="20"/>
      <c r="K264" s="4"/>
    </row>
    <row r="265" spans="2:11" ht="20.100000000000001" customHeight="1" x14ac:dyDescent="0.3">
      <c r="B265" s="9"/>
      <c r="C265" s="19"/>
      <c r="D265" s="19"/>
      <c r="E265" s="18"/>
      <c r="F265" s="18"/>
      <c r="G265" s="18"/>
      <c r="H265" s="18"/>
      <c r="I265" s="19"/>
      <c r="J265" s="20"/>
      <c r="K265" s="4"/>
    </row>
    <row r="266" spans="2:11" ht="20.100000000000001" customHeight="1" x14ac:dyDescent="0.3">
      <c r="B266" s="9"/>
      <c r="C266" s="21" t="s">
        <v>72</v>
      </c>
      <c r="D266" s="19"/>
      <c r="E266" s="18"/>
      <c r="F266" s="18"/>
      <c r="G266" s="18"/>
      <c r="H266" s="18"/>
      <c r="I266" s="19"/>
      <c r="J266" s="20"/>
      <c r="K266" s="4"/>
    </row>
    <row r="267" spans="2:11" ht="20.100000000000001" customHeight="1" x14ac:dyDescent="0.3">
      <c r="B267" s="9"/>
      <c r="C267" s="21"/>
      <c r="D267" s="19"/>
      <c r="E267" s="18"/>
      <c r="F267" s="18"/>
      <c r="G267" s="18"/>
      <c r="H267" s="18"/>
      <c r="I267" s="19"/>
      <c r="J267" s="20"/>
      <c r="K267" s="4"/>
    </row>
    <row r="268" spans="2:11" ht="20.100000000000001" customHeight="1" x14ac:dyDescent="0.3">
      <c r="B268" s="9"/>
      <c r="C268" s="17" t="s">
        <v>6</v>
      </c>
      <c r="D268" s="19"/>
      <c r="E268" s="18"/>
      <c r="F268" s="18"/>
      <c r="G268" s="18"/>
      <c r="H268" s="18"/>
      <c r="I268" s="19"/>
      <c r="J268" s="20"/>
      <c r="K268" s="4"/>
    </row>
    <row r="269" spans="2:11" ht="20.100000000000001" customHeight="1" x14ac:dyDescent="0.3">
      <c r="B269" s="9"/>
      <c r="C269" s="17" t="s">
        <v>7</v>
      </c>
      <c r="D269" s="19"/>
      <c r="E269" s="18"/>
      <c r="F269" s="18"/>
      <c r="G269" s="18"/>
      <c r="H269" s="18"/>
      <c r="I269" s="19"/>
      <c r="J269" s="20"/>
      <c r="K269" s="4"/>
    </row>
    <row r="270" spans="2:11" ht="20.100000000000001" customHeight="1" x14ac:dyDescent="0.3">
      <c r="B270" s="9"/>
      <c r="C270" s="17" t="s">
        <v>60</v>
      </c>
      <c r="D270" s="19"/>
      <c r="E270" s="18"/>
      <c r="F270" s="18"/>
      <c r="G270" s="18"/>
      <c r="H270" s="18"/>
      <c r="I270" s="19"/>
      <c r="J270" s="20"/>
      <c r="K270" s="4"/>
    </row>
    <row r="271" spans="2:11" ht="20.100000000000001" customHeight="1" x14ac:dyDescent="0.3">
      <c r="B271" s="9"/>
      <c r="C271" s="17"/>
      <c r="D271" s="19"/>
      <c r="E271" s="18"/>
      <c r="F271" s="18"/>
      <c r="G271" s="18"/>
      <c r="H271" s="18"/>
      <c r="I271" s="19"/>
      <c r="J271" s="20"/>
      <c r="K271" s="4"/>
    </row>
    <row r="272" spans="2:11" ht="20.100000000000001" customHeight="1" x14ac:dyDescent="0.3">
      <c r="B272" s="9"/>
      <c r="C272" s="17"/>
      <c r="D272" s="19"/>
      <c r="E272" s="18"/>
      <c r="F272" s="18"/>
      <c r="G272" s="18" t="s">
        <v>428</v>
      </c>
      <c r="H272" s="18" t="s">
        <v>428</v>
      </c>
      <c r="I272" s="18" t="s">
        <v>428</v>
      </c>
      <c r="J272" s="20"/>
      <c r="K272" s="4"/>
    </row>
    <row r="273" spans="2:11" ht="20.100000000000001" customHeight="1" x14ac:dyDescent="0.3">
      <c r="B273" s="9"/>
      <c r="C273" s="17" t="s">
        <v>427</v>
      </c>
      <c r="D273" s="19">
        <v>595.20000000000005</v>
      </c>
      <c r="E273" s="18">
        <f>+D273*$G$24</f>
        <v>630.91200000000003</v>
      </c>
      <c r="F273" s="18">
        <v>868.36735688924193</v>
      </c>
      <c r="G273" s="18">
        <v>500</v>
      </c>
      <c r="H273" s="18">
        <v>598.87880000000007</v>
      </c>
      <c r="I273" s="18">
        <f>+H273*$I$24</f>
        <v>637.20704320000016</v>
      </c>
      <c r="J273" s="20"/>
      <c r="K273" s="4"/>
    </row>
    <row r="274" spans="2:11" ht="20.100000000000001" customHeight="1" x14ac:dyDescent="0.3">
      <c r="B274" s="9"/>
      <c r="C274" s="17" t="s">
        <v>429</v>
      </c>
      <c r="D274" s="19">
        <v>416</v>
      </c>
      <c r="E274" s="18">
        <f>+D274*$G$24</f>
        <v>440.96000000000004</v>
      </c>
      <c r="F274" s="18">
        <v>606.92342148172816</v>
      </c>
      <c r="G274" s="18">
        <v>300</v>
      </c>
      <c r="H274" s="18">
        <v>359.32728000000009</v>
      </c>
      <c r="I274" s="18">
        <f t="shared" ref="I274:I276" si="18">+H274*$I$24</f>
        <v>382.32422592000012</v>
      </c>
      <c r="J274" s="20"/>
      <c r="K274" s="4"/>
    </row>
    <row r="275" spans="2:11" ht="20.100000000000001" customHeight="1" x14ac:dyDescent="0.3">
      <c r="B275" s="9"/>
      <c r="C275" s="17" t="s">
        <v>430</v>
      </c>
      <c r="D275" s="19">
        <v>54.6</v>
      </c>
      <c r="E275" s="18">
        <f>+D275*$G$24</f>
        <v>57.876000000000005</v>
      </c>
      <c r="F275" s="18">
        <v>79.65869906947681</v>
      </c>
      <c r="G275" s="18">
        <v>200</v>
      </c>
      <c r="H275" s="18">
        <v>239.55152000000001</v>
      </c>
      <c r="I275" s="18">
        <f t="shared" si="18"/>
        <v>254.88281728000001</v>
      </c>
      <c r="J275" s="20"/>
      <c r="K275" s="4"/>
    </row>
    <row r="276" spans="2:11" ht="20.100000000000001" customHeight="1" x14ac:dyDescent="0.3">
      <c r="B276" s="9"/>
      <c r="C276" s="17" t="s">
        <v>431</v>
      </c>
      <c r="D276" s="19">
        <v>91.8</v>
      </c>
      <c r="E276" s="18">
        <f>+D276*$G$24</f>
        <v>97.308000000000007</v>
      </c>
      <c r="F276" s="18">
        <v>133.93165887505441</v>
      </c>
      <c r="G276" s="18">
        <v>200</v>
      </c>
      <c r="H276" s="18">
        <v>239.55152000000001</v>
      </c>
      <c r="I276" s="18">
        <f t="shared" si="18"/>
        <v>254.88281728000001</v>
      </c>
      <c r="J276" s="20"/>
      <c r="K276" s="4"/>
    </row>
    <row r="277" spans="2:11" ht="20.100000000000001" customHeight="1" x14ac:dyDescent="0.3">
      <c r="B277" s="9"/>
      <c r="C277" s="17"/>
      <c r="D277" s="19"/>
      <c r="E277" s="18"/>
      <c r="F277" s="18"/>
      <c r="G277" s="18"/>
      <c r="H277" s="18"/>
      <c r="I277" s="18"/>
      <c r="J277" s="20"/>
      <c r="K277" s="4"/>
    </row>
    <row r="278" spans="2:11" ht="20.100000000000001" customHeight="1" x14ac:dyDescent="0.3">
      <c r="B278" s="9"/>
      <c r="C278" s="17"/>
      <c r="D278" s="19"/>
      <c r="E278" s="18"/>
      <c r="F278" s="18"/>
      <c r="G278" s="18"/>
      <c r="H278" s="18"/>
      <c r="I278" s="18"/>
      <c r="J278" s="20"/>
      <c r="K278" s="4"/>
    </row>
    <row r="279" spans="2:11" ht="20.100000000000001" customHeight="1" x14ac:dyDescent="0.3">
      <c r="B279" s="9"/>
      <c r="C279" s="21" t="s">
        <v>73</v>
      </c>
      <c r="D279" s="19"/>
      <c r="E279" s="18"/>
      <c r="F279" s="18"/>
      <c r="G279" s="18"/>
      <c r="H279" s="18"/>
      <c r="I279" s="18"/>
      <c r="J279" s="20"/>
      <c r="K279" s="4"/>
    </row>
    <row r="280" spans="2:11" ht="20.100000000000001" customHeight="1" x14ac:dyDescent="0.3">
      <c r="B280" s="9"/>
      <c r="C280" s="17"/>
      <c r="D280" s="19"/>
      <c r="E280" s="18"/>
      <c r="F280" s="18"/>
      <c r="G280" s="18"/>
      <c r="H280" s="18"/>
      <c r="I280" s="18"/>
      <c r="J280" s="20"/>
      <c r="K280" s="4"/>
    </row>
    <row r="281" spans="2:11" ht="20.100000000000001" customHeight="1" x14ac:dyDescent="0.3">
      <c r="B281" s="9"/>
      <c r="C281" s="17" t="s">
        <v>8</v>
      </c>
      <c r="D281" s="19"/>
      <c r="E281" s="18"/>
      <c r="F281" s="18"/>
      <c r="G281" s="18"/>
      <c r="H281" s="18"/>
      <c r="I281" s="18"/>
      <c r="J281" s="20"/>
      <c r="K281" s="4"/>
    </row>
    <row r="282" spans="2:11" ht="20.100000000000001" customHeight="1" x14ac:dyDescent="0.3">
      <c r="B282" s="9"/>
      <c r="C282" s="17" t="s">
        <v>9</v>
      </c>
      <c r="D282" s="19"/>
      <c r="E282" s="18"/>
      <c r="F282" s="18"/>
      <c r="G282" s="18"/>
      <c r="H282" s="18"/>
      <c r="I282" s="18"/>
      <c r="J282" s="20"/>
      <c r="K282" s="4"/>
    </row>
    <row r="283" spans="2:11" ht="20.100000000000001" customHeight="1" x14ac:dyDescent="0.3">
      <c r="B283" s="9"/>
      <c r="C283" s="17" t="s">
        <v>10</v>
      </c>
      <c r="D283" s="19"/>
      <c r="E283" s="18"/>
      <c r="F283" s="18"/>
      <c r="G283" s="18"/>
      <c r="H283" s="18"/>
      <c r="I283" s="18"/>
      <c r="J283" s="20"/>
      <c r="K283" s="4"/>
    </row>
    <row r="284" spans="2:11" ht="20.100000000000001" customHeight="1" x14ac:dyDescent="0.3">
      <c r="B284" s="9"/>
      <c r="C284" s="38" t="s">
        <v>61</v>
      </c>
      <c r="D284" s="19"/>
      <c r="E284" s="18"/>
      <c r="F284" s="18"/>
      <c r="G284" s="18"/>
      <c r="H284" s="18"/>
      <c r="I284" s="18"/>
      <c r="J284" s="20"/>
      <c r="K284" s="4"/>
    </row>
    <row r="285" spans="2:11" ht="20.100000000000001" customHeight="1" x14ac:dyDescent="0.3">
      <c r="B285" s="9"/>
      <c r="C285" s="17"/>
      <c r="D285" s="19"/>
      <c r="E285" s="18"/>
      <c r="F285" s="18"/>
      <c r="G285" s="18"/>
      <c r="H285" s="18"/>
      <c r="I285" s="18"/>
      <c r="J285" s="20"/>
      <c r="K285" s="4"/>
    </row>
    <row r="286" spans="2:11" ht="20.100000000000001" customHeight="1" x14ac:dyDescent="0.3">
      <c r="B286" s="9"/>
      <c r="C286" s="17" t="s">
        <v>74</v>
      </c>
      <c r="D286" s="19"/>
      <c r="E286" s="18"/>
      <c r="F286" s="18"/>
      <c r="G286" s="18"/>
      <c r="H286" s="18"/>
      <c r="I286" s="18"/>
      <c r="J286" s="20"/>
      <c r="K286" s="4"/>
    </row>
    <row r="287" spans="2:11" ht="20.100000000000001" customHeight="1" x14ac:dyDescent="0.3">
      <c r="B287" s="9"/>
      <c r="C287" s="17" t="s">
        <v>432</v>
      </c>
      <c r="D287" s="19">
        <v>2477</v>
      </c>
      <c r="E287" s="18">
        <f>+D287*$G$24</f>
        <v>2625.6200000000003</v>
      </c>
      <c r="F287" s="18">
        <v>3613.8204687746156</v>
      </c>
      <c r="G287" s="18">
        <v>4000</v>
      </c>
      <c r="H287" s="18">
        <v>4791.0304000000006</v>
      </c>
      <c r="I287" s="18">
        <f>+H287*$I$24</f>
        <v>5097.6563456000013</v>
      </c>
      <c r="J287" s="20"/>
      <c r="K287" s="4"/>
    </row>
    <row r="288" spans="2:11" ht="20.100000000000001" customHeight="1" x14ac:dyDescent="0.3">
      <c r="B288" s="9"/>
      <c r="C288" s="20"/>
      <c r="D288" s="19"/>
      <c r="E288" s="18"/>
      <c r="F288" s="18"/>
      <c r="G288" s="18"/>
      <c r="H288" s="18"/>
      <c r="I288" s="18"/>
      <c r="J288" s="20"/>
      <c r="K288" s="4"/>
    </row>
    <row r="289" spans="2:11" ht="20.100000000000001" customHeight="1" x14ac:dyDescent="0.3">
      <c r="B289" s="9"/>
      <c r="C289" s="20"/>
      <c r="D289" s="19"/>
      <c r="E289" s="18"/>
      <c r="F289" s="18"/>
      <c r="G289" s="18"/>
      <c r="H289" s="18"/>
      <c r="I289" s="18"/>
      <c r="J289" s="20"/>
      <c r="K289" s="4"/>
    </row>
    <row r="290" spans="2:11" ht="20.100000000000001" customHeight="1" x14ac:dyDescent="0.3">
      <c r="B290" s="9"/>
      <c r="C290" s="21" t="s">
        <v>278</v>
      </c>
      <c r="D290" s="19"/>
      <c r="E290" s="18"/>
      <c r="F290" s="18"/>
      <c r="G290" s="18"/>
      <c r="H290" s="18"/>
      <c r="I290" s="18"/>
      <c r="J290" s="20"/>
      <c r="K290" s="4"/>
    </row>
    <row r="291" spans="2:11" ht="20.100000000000001" customHeight="1" x14ac:dyDescent="0.3">
      <c r="B291" s="9"/>
      <c r="C291" s="17" t="s">
        <v>11</v>
      </c>
      <c r="D291" s="19"/>
      <c r="E291" s="18"/>
      <c r="F291" s="18"/>
      <c r="G291" s="18"/>
      <c r="H291" s="18"/>
      <c r="I291" s="18"/>
      <c r="J291" s="20"/>
      <c r="K291" s="4"/>
    </row>
    <row r="292" spans="2:11" ht="20.100000000000001" customHeight="1" x14ac:dyDescent="0.3">
      <c r="B292" s="9"/>
      <c r="C292" s="17" t="s">
        <v>12</v>
      </c>
      <c r="D292" s="19"/>
      <c r="E292" s="18"/>
      <c r="F292" s="18"/>
      <c r="G292" s="18"/>
      <c r="H292" s="18"/>
      <c r="I292" s="18"/>
      <c r="J292" s="20"/>
      <c r="K292" s="4"/>
    </row>
    <row r="293" spans="2:11" ht="20.100000000000001" customHeight="1" x14ac:dyDescent="0.3">
      <c r="B293" s="9"/>
      <c r="C293" s="17" t="s">
        <v>15</v>
      </c>
      <c r="D293" s="19"/>
      <c r="E293" s="18"/>
      <c r="F293" s="18"/>
      <c r="G293" s="18"/>
      <c r="H293" s="18"/>
      <c r="I293" s="18"/>
      <c r="J293" s="20"/>
      <c r="K293" s="4"/>
    </row>
    <row r="294" spans="2:11" ht="20.100000000000001" customHeight="1" x14ac:dyDescent="0.3">
      <c r="B294" s="9"/>
      <c r="C294" s="17" t="s">
        <v>16</v>
      </c>
      <c r="D294" s="19"/>
      <c r="E294" s="18"/>
      <c r="F294" s="18"/>
      <c r="G294" s="18"/>
      <c r="H294" s="18"/>
      <c r="I294" s="18"/>
      <c r="J294" s="20"/>
      <c r="K294" s="4"/>
    </row>
    <row r="295" spans="2:11" ht="20.100000000000001" customHeight="1" x14ac:dyDescent="0.3">
      <c r="B295" s="9"/>
      <c r="C295" s="17" t="s">
        <v>13</v>
      </c>
      <c r="D295" s="19"/>
      <c r="E295" s="18"/>
      <c r="F295" s="18"/>
      <c r="G295" s="18"/>
      <c r="H295" s="18"/>
      <c r="I295" s="18"/>
      <c r="J295" s="20"/>
      <c r="K295" s="4"/>
    </row>
    <row r="296" spans="2:11" ht="20.100000000000001" customHeight="1" x14ac:dyDescent="0.3">
      <c r="B296" s="9"/>
      <c r="C296" s="17" t="s">
        <v>14</v>
      </c>
      <c r="D296" s="19"/>
      <c r="E296" s="18"/>
      <c r="F296" s="18"/>
      <c r="G296" s="18"/>
      <c r="H296" s="18"/>
      <c r="I296" s="18"/>
      <c r="J296" s="20"/>
      <c r="K296" s="4"/>
    </row>
    <row r="297" spans="2:11" ht="20.100000000000001" customHeight="1" x14ac:dyDescent="0.3">
      <c r="B297" s="9"/>
      <c r="C297" s="17" t="s">
        <v>17</v>
      </c>
      <c r="D297" s="19"/>
      <c r="E297" s="18"/>
      <c r="F297" s="18"/>
      <c r="G297" s="18"/>
      <c r="H297" s="18"/>
      <c r="I297" s="18"/>
      <c r="J297" s="20"/>
      <c r="K297" s="4"/>
    </row>
    <row r="298" spans="2:11" ht="20.100000000000001" customHeight="1" x14ac:dyDescent="0.3">
      <c r="B298" s="9"/>
      <c r="C298" s="17" t="s">
        <v>19</v>
      </c>
      <c r="D298" s="19"/>
      <c r="E298" s="18"/>
      <c r="F298" s="18"/>
      <c r="G298" s="18"/>
      <c r="H298" s="18"/>
      <c r="I298" s="18"/>
      <c r="J298" s="20"/>
      <c r="K298" s="4"/>
    </row>
    <row r="299" spans="2:11" ht="20.100000000000001" customHeight="1" x14ac:dyDescent="0.3">
      <c r="B299" s="9"/>
      <c r="C299" s="17" t="s">
        <v>18</v>
      </c>
      <c r="D299" s="19"/>
      <c r="E299" s="18"/>
      <c r="F299" s="18"/>
      <c r="G299" s="18"/>
      <c r="H299" s="18"/>
      <c r="I299" s="18"/>
      <c r="J299" s="20"/>
      <c r="K299" s="4"/>
    </row>
    <row r="300" spans="2:11" ht="20.100000000000001" customHeight="1" x14ac:dyDescent="0.3">
      <c r="B300" s="9"/>
      <c r="C300" s="21" t="s">
        <v>71</v>
      </c>
      <c r="D300" s="19"/>
      <c r="E300" s="18"/>
      <c r="F300" s="18"/>
      <c r="G300" s="18"/>
      <c r="H300" s="18"/>
      <c r="I300" s="18"/>
      <c r="J300" s="20"/>
      <c r="K300" s="4"/>
    </row>
    <row r="301" spans="2:11" ht="20.100000000000001" customHeight="1" x14ac:dyDescent="0.3">
      <c r="B301" s="9"/>
      <c r="C301" s="17"/>
      <c r="D301" s="19"/>
      <c r="E301" s="18"/>
      <c r="F301" s="18"/>
      <c r="G301" s="18"/>
      <c r="H301" s="18"/>
      <c r="I301" s="18"/>
      <c r="J301" s="20"/>
      <c r="K301" s="4"/>
    </row>
    <row r="302" spans="2:11" ht="20.100000000000001" customHeight="1" x14ac:dyDescent="0.3">
      <c r="B302" s="9"/>
      <c r="C302" s="17" t="s">
        <v>20</v>
      </c>
      <c r="D302" s="19"/>
      <c r="E302" s="18"/>
      <c r="F302" s="18"/>
      <c r="G302" s="18"/>
      <c r="H302" s="18"/>
      <c r="I302" s="18"/>
      <c r="J302" s="20"/>
      <c r="K302" s="4"/>
    </row>
    <row r="303" spans="2:11" ht="20.100000000000001" customHeight="1" x14ac:dyDescent="0.3">
      <c r="B303" s="9"/>
      <c r="C303" s="17" t="s">
        <v>21</v>
      </c>
      <c r="D303" s="19"/>
      <c r="E303" s="18"/>
      <c r="F303" s="18"/>
      <c r="G303" s="18"/>
      <c r="H303" s="18"/>
      <c r="I303" s="18"/>
      <c r="J303" s="20"/>
      <c r="K303" s="4"/>
    </row>
    <row r="304" spans="2:11" ht="20.100000000000001" customHeight="1" x14ac:dyDescent="0.3">
      <c r="B304" s="9"/>
      <c r="C304" s="37"/>
      <c r="D304" s="19"/>
      <c r="E304" s="18"/>
      <c r="F304" s="18"/>
      <c r="G304" s="18"/>
      <c r="H304" s="18"/>
      <c r="I304" s="18"/>
      <c r="J304" s="20"/>
      <c r="K304" s="4"/>
    </row>
    <row r="305" spans="2:11" ht="20.100000000000001" customHeight="1" x14ac:dyDescent="0.3">
      <c r="B305" s="9">
        <v>6</v>
      </c>
      <c r="C305" s="21" t="s">
        <v>202</v>
      </c>
      <c r="D305" s="19"/>
      <c r="E305" s="18"/>
      <c r="F305" s="18"/>
      <c r="G305" s="18"/>
      <c r="H305" s="18"/>
      <c r="I305" s="18"/>
      <c r="J305" s="20"/>
      <c r="K305" s="4"/>
    </row>
    <row r="306" spans="2:11" ht="20.100000000000001" customHeight="1" x14ac:dyDescent="0.3">
      <c r="B306" s="9"/>
      <c r="C306" s="37"/>
      <c r="D306" s="19"/>
      <c r="E306" s="18"/>
      <c r="F306" s="18"/>
      <c r="G306" s="18"/>
      <c r="H306" s="18"/>
      <c r="I306" s="18"/>
      <c r="J306" s="20"/>
      <c r="K306" s="4"/>
    </row>
    <row r="307" spans="2:11" ht="20.100000000000001" customHeight="1" x14ac:dyDescent="0.3">
      <c r="B307" s="9"/>
      <c r="C307" s="17" t="s">
        <v>77</v>
      </c>
      <c r="D307" s="19"/>
      <c r="E307" s="18"/>
      <c r="F307" s="18"/>
      <c r="G307" s="18"/>
      <c r="H307" s="18"/>
      <c r="I307" s="18"/>
      <c r="J307" s="20"/>
      <c r="K307" s="4"/>
    </row>
    <row r="308" spans="2:11" ht="20.100000000000001" customHeight="1" x14ac:dyDescent="0.3">
      <c r="B308" s="9"/>
      <c r="C308" s="17" t="s">
        <v>78</v>
      </c>
      <c r="D308" s="19"/>
      <c r="E308" s="18"/>
      <c r="F308" s="18"/>
      <c r="G308" s="18"/>
      <c r="H308" s="18"/>
      <c r="I308" s="18"/>
      <c r="J308" s="20"/>
      <c r="K308" s="4"/>
    </row>
    <row r="309" spans="2:11" ht="20.100000000000001" customHeight="1" x14ac:dyDescent="0.3">
      <c r="B309" s="9"/>
      <c r="C309" s="17" t="s">
        <v>79</v>
      </c>
      <c r="D309" s="19"/>
      <c r="E309" s="18"/>
      <c r="F309" s="18"/>
      <c r="G309" s="18"/>
      <c r="H309" s="18"/>
      <c r="I309" s="18"/>
      <c r="J309" s="20"/>
      <c r="K309" s="4"/>
    </row>
    <row r="310" spans="2:11" ht="20.100000000000001" customHeight="1" x14ac:dyDescent="0.3">
      <c r="B310" s="9"/>
      <c r="C310" s="17" t="s">
        <v>22</v>
      </c>
      <c r="D310" s="19"/>
      <c r="E310" s="18"/>
      <c r="F310" s="18"/>
      <c r="G310" s="18"/>
      <c r="H310" s="18"/>
      <c r="I310" s="18"/>
      <c r="J310" s="20"/>
      <c r="K310" s="4"/>
    </row>
    <row r="311" spans="2:11" ht="20.100000000000001" customHeight="1" x14ac:dyDescent="0.3">
      <c r="B311" s="9"/>
      <c r="C311" s="17" t="s">
        <v>23</v>
      </c>
      <c r="D311" s="19"/>
      <c r="E311" s="18"/>
      <c r="F311" s="18"/>
      <c r="G311" s="18"/>
      <c r="H311" s="18"/>
      <c r="I311" s="18"/>
      <c r="J311" s="20"/>
      <c r="K311" s="4"/>
    </row>
    <row r="312" spans="2:11" ht="20.100000000000001" customHeight="1" x14ac:dyDescent="0.3">
      <c r="B312" s="9"/>
      <c r="C312" s="37"/>
      <c r="D312" s="19"/>
      <c r="E312" s="18"/>
      <c r="F312" s="18"/>
      <c r="G312" s="18"/>
      <c r="H312" s="18"/>
      <c r="I312" s="18"/>
      <c r="J312" s="20"/>
      <c r="K312" s="4"/>
    </row>
    <row r="313" spans="2:11" ht="20.100000000000001" customHeight="1" x14ac:dyDescent="0.3">
      <c r="B313" s="9">
        <v>7</v>
      </c>
      <c r="C313" s="21" t="s">
        <v>203</v>
      </c>
      <c r="D313" s="19"/>
      <c r="E313" s="18"/>
      <c r="F313" s="18"/>
      <c r="G313" s="18"/>
      <c r="H313" s="18"/>
      <c r="I313" s="18"/>
      <c r="J313" s="20"/>
      <c r="K313" s="4"/>
    </row>
    <row r="314" spans="2:11" ht="20.100000000000001" customHeight="1" x14ac:dyDescent="0.3">
      <c r="B314" s="9"/>
      <c r="C314" s="37"/>
      <c r="D314" s="19"/>
      <c r="E314" s="18"/>
      <c r="F314" s="18"/>
      <c r="G314" s="18"/>
      <c r="H314" s="18"/>
      <c r="I314" s="18"/>
      <c r="J314" s="20"/>
      <c r="K314" s="4"/>
    </row>
    <row r="315" spans="2:11" ht="20.100000000000001" customHeight="1" x14ac:dyDescent="0.3">
      <c r="B315" s="9"/>
      <c r="C315" s="17" t="s">
        <v>204</v>
      </c>
      <c r="D315" s="19"/>
      <c r="E315" s="18"/>
      <c r="F315" s="18"/>
      <c r="G315" s="18"/>
      <c r="H315" s="18"/>
      <c r="I315" s="18"/>
      <c r="J315" s="20"/>
      <c r="K315" s="4"/>
    </row>
    <row r="316" spans="2:11" ht="20.100000000000001" customHeight="1" x14ac:dyDescent="0.3">
      <c r="B316" s="9"/>
      <c r="C316" s="17" t="s">
        <v>24</v>
      </c>
      <c r="D316" s="19">
        <v>16.600000000000001</v>
      </c>
      <c r="E316" s="18">
        <f>+D316*$G$24</f>
        <v>17.596000000000004</v>
      </c>
      <c r="F316" s="18">
        <v>24.218578837972807</v>
      </c>
      <c r="G316" s="18">
        <f t="shared" ref="G316:G317" si="19">+F316*$G$24</f>
        <v>25.671693568251175</v>
      </c>
      <c r="H316" s="18">
        <v>30.748466076243968</v>
      </c>
      <c r="I316" s="18">
        <f>+H316*$I$24</f>
        <v>32.716367905123583</v>
      </c>
      <c r="J316" s="20"/>
      <c r="K316" s="4"/>
    </row>
    <row r="317" spans="2:11" ht="20.100000000000001" customHeight="1" x14ac:dyDescent="0.3">
      <c r="B317" s="9"/>
      <c r="C317" s="17" t="s">
        <v>356</v>
      </c>
      <c r="D317" s="19">
        <v>2</v>
      </c>
      <c r="E317" s="18">
        <f>+D317*$G$24</f>
        <v>2.12</v>
      </c>
      <c r="F317" s="18">
        <v>2.9179010648160002</v>
      </c>
      <c r="G317" s="18">
        <f t="shared" si="19"/>
        <v>3.0929751287049605</v>
      </c>
      <c r="H317" s="18">
        <v>3.7046344670173452</v>
      </c>
      <c r="I317" s="18">
        <f>+H317*$I$24</f>
        <v>3.9417310729064554</v>
      </c>
      <c r="J317" s="20"/>
      <c r="K317" s="4"/>
    </row>
    <row r="318" spans="2:11" ht="20.100000000000001" customHeight="1" x14ac:dyDescent="0.3">
      <c r="B318" s="9"/>
      <c r="C318" s="17"/>
      <c r="F318" s="62"/>
      <c r="G318" s="62"/>
      <c r="H318" s="62"/>
      <c r="I318" s="18"/>
      <c r="J318" s="20"/>
      <c r="K318" s="4"/>
    </row>
    <row r="319" spans="2:11" ht="20.100000000000001" customHeight="1" x14ac:dyDescent="0.3">
      <c r="B319" s="9"/>
      <c r="C319" s="17" t="s">
        <v>25</v>
      </c>
      <c r="D319" s="19">
        <v>120</v>
      </c>
      <c r="E319" s="18">
        <f>+D319*$G$24</f>
        <v>127.2</v>
      </c>
      <c r="F319" s="18">
        <v>175.07406388896001</v>
      </c>
      <c r="G319" s="18">
        <f>+F319*$G$24</f>
        <v>185.57850772229762</v>
      </c>
      <c r="H319" s="18">
        <v>222.2780680210407</v>
      </c>
      <c r="I319" s="18">
        <f>+H319*$I$24</f>
        <v>236.50386437438732</v>
      </c>
      <c r="J319" s="20"/>
      <c r="K319" s="4"/>
    </row>
    <row r="320" spans="2:11" ht="20.100000000000001" customHeight="1" x14ac:dyDescent="0.3">
      <c r="B320" s="9"/>
      <c r="C320" s="17"/>
      <c r="D320" s="19"/>
      <c r="E320" s="19"/>
      <c r="F320" s="19"/>
      <c r="G320" s="19"/>
      <c r="H320" s="19"/>
      <c r="I320" s="18"/>
      <c r="J320" s="20"/>
      <c r="K320" s="4"/>
    </row>
    <row r="321" spans="2:11" ht="20.100000000000001" customHeight="1" x14ac:dyDescent="0.3">
      <c r="B321" s="9"/>
      <c r="C321" s="17" t="s">
        <v>26</v>
      </c>
      <c r="D321" s="41" t="s">
        <v>62</v>
      </c>
      <c r="E321" s="41" t="s">
        <v>62</v>
      </c>
      <c r="F321" s="41" t="s">
        <v>62</v>
      </c>
      <c r="G321" s="41" t="s">
        <v>62</v>
      </c>
      <c r="H321" s="41" t="s">
        <v>62</v>
      </c>
      <c r="I321" s="25" t="s">
        <v>62</v>
      </c>
      <c r="J321" s="20"/>
      <c r="K321" s="4"/>
    </row>
    <row r="322" spans="2:11" ht="20.100000000000001" customHeight="1" x14ac:dyDescent="0.3">
      <c r="B322" s="9"/>
      <c r="C322" s="20"/>
      <c r="D322" s="41"/>
      <c r="E322" s="41"/>
      <c r="F322" s="41"/>
      <c r="G322" s="41"/>
      <c r="H322" s="41"/>
      <c r="I322" s="18"/>
      <c r="J322" s="20"/>
      <c r="K322" s="4"/>
    </row>
    <row r="323" spans="2:11" ht="20.100000000000001" customHeight="1" x14ac:dyDescent="0.3">
      <c r="B323" s="9"/>
      <c r="C323" s="17" t="s">
        <v>326</v>
      </c>
      <c r="D323" s="19">
        <v>15</v>
      </c>
      <c r="E323" s="18">
        <f>+D323*$G$24</f>
        <v>15.9</v>
      </c>
      <c r="F323" s="18">
        <v>21.884257986120002</v>
      </c>
      <c r="G323" s="18">
        <f>+F323*$G$24</f>
        <v>23.197313465287202</v>
      </c>
      <c r="H323" s="18">
        <v>27.784758502630087</v>
      </c>
      <c r="I323" s="18">
        <f>+H323*$I$24</f>
        <v>29.562983046798415</v>
      </c>
      <c r="J323" s="20"/>
      <c r="K323" s="4"/>
    </row>
    <row r="324" spans="2:11" ht="20.100000000000001" customHeight="1" x14ac:dyDescent="0.3">
      <c r="B324" s="9"/>
      <c r="C324" s="20"/>
      <c r="D324" s="19"/>
      <c r="E324" s="19"/>
      <c r="F324" s="19"/>
      <c r="G324" s="19"/>
      <c r="H324" s="19"/>
      <c r="I324" s="18"/>
      <c r="J324" s="20"/>
      <c r="K324" s="4"/>
    </row>
    <row r="325" spans="2:11" ht="20.100000000000001" customHeight="1" x14ac:dyDescent="0.3">
      <c r="B325" s="9"/>
      <c r="C325" s="17" t="s">
        <v>27</v>
      </c>
      <c r="D325" s="19">
        <v>2</v>
      </c>
      <c r="E325" s="18">
        <f>+D325*$G$24</f>
        <v>2.12</v>
      </c>
      <c r="F325" s="18">
        <v>2.9179010648160002</v>
      </c>
      <c r="G325" s="18">
        <f>+F325*$G$24</f>
        <v>3.0929751287049605</v>
      </c>
      <c r="H325" s="18">
        <v>3.7046344670173452</v>
      </c>
      <c r="I325" s="18">
        <f>+H325*$I$24</f>
        <v>3.9417310729064554</v>
      </c>
      <c r="J325" s="20"/>
      <c r="K325" s="4"/>
    </row>
    <row r="326" spans="2:11" ht="20.100000000000001" customHeight="1" x14ac:dyDescent="0.3">
      <c r="B326" s="9"/>
      <c r="C326" s="17"/>
      <c r="D326" s="19"/>
      <c r="E326" s="19"/>
      <c r="F326" s="19"/>
      <c r="G326" s="19"/>
      <c r="H326" s="19"/>
      <c r="I326" s="18"/>
      <c r="J326" s="20"/>
      <c r="K326" s="4"/>
    </row>
    <row r="327" spans="2:11" ht="20.100000000000001" customHeight="1" x14ac:dyDescent="0.3">
      <c r="B327" s="9"/>
      <c r="C327" s="17" t="s">
        <v>80</v>
      </c>
      <c r="D327" s="19"/>
      <c r="E327" s="19"/>
      <c r="F327" s="19"/>
      <c r="G327" s="19"/>
      <c r="H327" s="19"/>
      <c r="I327" s="18"/>
      <c r="J327" s="20"/>
      <c r="K327" s="4"/>
    </row>
    <row r="328" spans="2:11" ht="20.100000000000001" customHeight="1" x14ac:dyDescent="0.3">
      <c r="B328" s="9"/>
      <c r="C328" s="17" t="s">
        <v>29</v>
      </c>
      <c r="D328" s="19">
        <v>2</v>
      </c>
      <c r="E328" s="18">
        <f>+D328*$G$24</f>
        <v>2.12</v>
      </c>
      <c r="F328" s="18">
        <v>2.9179010648160002</v>
      </c>
      <c r="G328" s="18">
        <f t="shared" ref="G328:G329" si="20">+F328*$G$24</f>
        <v>3.0929751287049605</v>
      </c>
      <c r="H328" s="18">
        <v>3.7046344670173452</v>
      </c>
      <c r="I328" s="18">
        <f>+H328*$I$24</f>
        <v>3.9417310729064554</v>
      </c>
      <c r="J328" s="20"/>
      <c r="K328" s="4"/>
    </row>
    <row r="329" spans="2:11" ht="20.100000000000001" customHeight="1" x14ac:dyDescent="0.3">
      <c r="B329" s="9"/>
      <c r="C329" s="17" t="s">
        <v>28</v>
      </c>
      <c r="D329" s="19">
        <v>2</v>
      </c>
      <c r="E329" s="18">
        <f>+D329*$G$24</f>
        <v>2.12</v>
      </c>
      <c r="F329" s="18">
        <v>2.9179010648160002</v>
      </c>
      <c r="G329" s="18">
        <f t="shared" si="20"/>
        <v>3.0929751287049605</v>
      </c>
      <c r="H329" s="18">
        <v>3.7046344670173452</v>
      </c>
      <c r="I329" s="18">
        <f>+H329*$I$24</f>
        <v>3.9417310729064554</v>
      </c>
      <c r="J329" s="20"/>
      <c r="K329" s="4"/>
    </row>
    <row r="330" spans="2:11" ht="20.100000000000001" customHeight="1" x14ac:dyDescent="0.3">
      <c r="B330" s="9"/>
      <c r="C330" s="17"/>
      <c r="D330" s="19"/>
      <c r="E330" s="19"/>
      <c r="F330" s="19"/>
      <c r="G330" s="19"/>
      <c r="H330" s="19"/>
      <c r="I330" s="18"/>
      <c r="J330" s="20"/>
      <c r="K330" s="4"/>
    </row>
    <row r="331" spans="2:11" ht="20.100000000000001" customHeight="1" x14ac:dyDescent="0.3">
      <c r="B331" s="9"/>
      <c r="C331" s="17" t="s">
        <v>81</v>
      </c>
      <c r="D331" s="19"/>
      <c r="E331" s="19"/>
      <c r="F331" s="19"/>
      <c r="G331" s="19"/>
      <c r="H331" s="19"/>
      <c r="I331" s="18"/>
      <c r="J331" s="20"/>
      <c r="K331" s="4"/>
    </row>
    <row r="332" spans="2:11" ht="20.100000000000001" customHeight="1" x14ac:dyDescent="0.3">
      <c r="B332" s="9"/>
      <c r="C332" s="17" t="s">
        <v>226</v>
      </c>
      <c r="D332" s="19">
        <v>0.8</v>
      </c>
      <c r="E332" s="18">
        <f>+D332*$G$24</f>
        <v>0.84800000000000009</v>
      </c>
      <c r="F332" s="18">
        <v>1.1671604259264001</v>
      </c>
      <c r="G332" s="18">
        <f t="shared" ref="G332:G333" si="21">+F332*$G$24</f>
        <v>1.2371900514819842</v>
      </c>
      <c r="H332" s="18">
        <v>1.4818537868069381</v>
      </c>
      <c r="I332" s="18">
        <f>+H332*$I$24</f>
        <v>1.5766924291625823</v>
      </c>
      <c r="J332" s="20"/>
      <c r="K332" s="4"/>
    </row>
    <row r="333" spans="2:11" ht="20.100000000000001" customHeight="1" x14ac:dyDescent="0.3">
      <c r="B333" s="9"/>
      <c r="C333" s="17" t="s">
        <v>227</v>
      </c>
      <c r="D333" s="19">
        <v>1.1000000000000001</v>
      </c>
      <c r="E333" s="18">
        <f>+D333*$G$24</f>
        <v>1.1660000000000001</v>
      </c>
      <c r="F333" s="18">
        <v>1.6048455856488002</v>
      </c>
      <c r="G333" s="18">
        <f t="shared" si="21"/>
        <v>1.7011363207877284</v>
      </c>
      <c r="H333" s="18">
        <v>2.0375489568595397</v>
      </c>
      <c r="I333" s="18">
        <f>+H333*$I$24</f>
        <v>2.1679520900985505</v>
      </c>
      <c r="J333" s="20"/>
      <c r="K333" s="4"/>
    </row>
    <row r="334" spans="2:11" ht="20.100000000000001" customHeight="1" x14ac:dyDescent="0.3">
      <c r="B334" s="9"/>
      <c r="C334" s="17" t="s">
        <v>64</v>
      </c>
      <c r="D334" s="19"/>
      <c r="E334" s="19"/>
      <c r="F334" s="19"/>
      <c r="G334" s="19"/>
      <c r="H334" s="19"/>
      <c r="I334" s="18"/>
      <c r="J334" s="20"/>
      <c r="K334" s="4"/>
    </row>
    <row r="335" spans="2:11" ht="20.100000000000001" customHeight="1" x14ac:dyDescent="0.3">
      <c r="B335" s="9"/>
      <c r="C335" s="17" t="s">
        <v>30</v>
      </c>
      <c r="D335" s="19">
        <v>95</v>
      </c>
      <c r="E335" s="18">
        <f>+D335*$G$24</f>
        <v>100.7</v>
      </c>
      <c r="F335" s="18">
        <v>138.60030057876003</v>
      </c>
      <c r="G335" s="18">
        <f>+F335*$G$24</f>
        <v>146.91631861348563</v>
      </c>
      <c r="H335" s="18">
        <v>175.97013718332389</v>
      </c>
      <c r="I335" s="18">
        <f>+H335*$I$24</f>
        <v>187.23222596305664</v>
      </c>
      <c r="J335" s="20"/>
      <c r="K335" s="4"/>
    </row>
    <row r="336" spans="2:11" ht="20.100000000000001" customHeight="1" x14ac:dyDescent="0.3">
      <c r="B336" s="9"/>
      <c r="C336" s="20"/>
      <c r="D336" s="19"/>
      <c r="E336" s="19"/>
      <c r="F336" s="19"/>
      <c r="G336" s="19"/>
      <c r="H336" s="19"/>
      <c r="I336" s="18"/>
      <c r="J336" s="20"/>
      <c r="K336" s="4"/>
    </row>
    <row r="337" spans="2:11" ht="20.100000000000001" customHeight="1" x14ac:dyDescent="0.3">
      <c r="B337" s="9"/>
      <c r="C337" s="17" t="s">
        <v>357</v>
      </c>
      <c r="D337" s="41" t="s">
        <v>82</v>
      </c>
      <c r="E337" s="41" t="s">
        <v>82</v>
      </c>
      <c r="F337" s="41" t="s">
        <v>82</v>
      </c>
      <c r="G337" s="41" t="s">
        <v>82</v>
      </c>
      <c r="H337" s="41" t="s">
        <v>82</v>
      </c>
      <c r="I337" s="25" t="s">
        <v>82</v>
      </c>
      <c r="J337" s="20"/>
      <c r="K337" s="4"/>
    </row>
    <row r="338" spans="2:11" ht="20.100000000000001" customHeight="1" x14ac:dyDescent="0.3">
      <c r="B338" s="9"/>
      <c r="C338" s="20"/>
      <c r="D338" s="41"/>
      <c r="E338" s="41"/>
      <c r="F338" s="41"/>
      <c r="G338" s="41"/>
      <c r="H338" s="41"/>
      <c r="I338" s="18"/>
      <c r="J338" s="20"/>
      <c r="K338" s="4"/>
    </row>
    <row r="339" spans="2:11" ht="20.100000000000001" customHeight="1" x14ac:dyDescent="0.3">
      <c r="B339" s="9"/>
      <c r="C339" s="17" t="s">
        <v>358</v>
      </c>
      <c r="D339" s="19">
        <v>85.5</v>
      </c>
      <c r="E339" s="18">
        <f>+D339*$G$24</f>
        <v>90.63000000000001</v>
      </c>
      <c r="F339" s="18">
        <v>124.74027052088402</v>
      </c>
      <c r="G339" s="18">
        <f>+F339*$G$24</f>
        <v>132.22468675213707</v>
      </c>
      <c r="H339" s="18">
        <v>158.37312346499152</v>
      </c>
      <c r="I339" s="18">
        <f>+H339*$I$24</f>
        <v>168.50900336675099</v>
      </c>
      <c r="J339" s="20"/>
      <c r="K339" s="4"/>
    </row>
    <row r="340" spans="2:11" ht="20.100000000000001" customHeight="1" x14ac:dyDescent="0.3">
      <c r="B340" s="9"/>
      <c r="C340" s="17"/>
      <c r="D340" s="19"/>
      <c r="E340" s="19"/>
      <c r="F340" s="19"/>
      <c r="G340" s="19"/>
      <c r="H340" s="19"/>
      <c r="I340" s="18"/>
      <c r="J340" s="20"/>
      <c r="K340" s="4"/>
    </row>
    <row r="341" spans="2:11" ht="20.100000000000001" customHeight="1" x14ac:dyDescent="0.3">
      <c r="B341" s="9"/>
      <c r="C341" s="17" t="s">
        <v>83</v>
      </c>
      <c r="D341" s="19"/>
      <c r="E341" s="19"/>
      <c r="F341" s="19"/>
      <c r="G341" s="19"/>
      <c r="H341" s="19"/>
      <c r="I341" s="18"/>
      <c r="J341" s="20"/>
      <c r="K341" s="4"/>
    </row>
    <row r="342" spans="2:11" ht="20.100000000000001" customHeight="1" x14ac:dyDescent="0.3">
      <c r="B342" s="9"/>
      <c r="C342" s="17"/>
      <c r="D342" s="19"/>
      <c r="E342" s="19"/>
      <c r="F342" s="19"/>
      <c r="G342" s="19"/>
      <c r="H342" s="19"/>
      <c r="I342" s="18"/>
      <c r="J342" s="20"/>
      <c r="K342" s="4"/>
    </row>
    <row r="343" spans="2:11" ht="20.100000000000001" customHeight="1" x14ac:dyDescent="0.3">
      <c r="B343" s="9"/>
      <c r="C343" s="17" t="s">
        <v>279</v>
      </c>
      <c r="D343" s="19">
        <v>465</v>
      </c>
      <c r="E343" s="18">
        <f>+D343*$G$24</f>
        <v>492.90000000000003</v>
      </c>
      <c r="F343" s="18">
        <v>678.41199756972014</v>
      </c>
      <c r="G343" s="18">
        <f t="shared" ref="G343:G344" si="22">+F343*$G$24</f>
        <v>719.11671742390342</v>
      </c>
      <c r="H343" s="18">
        <v>861.3275135815328</v>
      </c>
      <c r="I343" s="18">
        <f>+H343*$I$24</f>
        <v>916.45247445075097</v>
      </c>
      <c r="J343" s="20"/>
      <c r="K343" s="4"/>
    </row>
    <row r="344" spans="2:11" ht="20.100000000000001" customHeight="1" x14ac:dyDescent="0.3">
      <c r="B344" s="9"/>
      <c r="C344" s="17" t="s">
        <v>280</v>
      </c>
      <c r="D344" s="19">
        <v>0.35</v>
      </c>
      <c r="E344" s="18">
        <f>+D344*$G$24</f>
        <v>0.371</v>
      </c>
      <c r="F344" s="18">
        <v>0.51063268634280001</v>
      </c>
      <c r="G344" s="18">
        <f t="shared" si="22"/>
        <v>0.54127064752336806</v>
      </c>
      <c r="H344" s="18">
        <v>0.64831103172803539</v>
      </c>
      <c r="I344" s="18">
        <f>+H344*$I$24</f>
        <v>0.68980293775862966</v>
      </c>
      <c r="J344" s="20"/>
      <c r="K344" s="4"/>
    </row>
    <row r="345" spans="2:11" ht="20.100000000000001" customHeight="1" x14ac:dyDescent="0.3">
      <c r="B345" s="9"/>
      <c r="C345" s="20"/>
      <c r="D345" s="19"/>
      <c r="E345" s="19"/>
      <c r="F345" s="19"/>
      <c r="G345" s="19"/>
      <c r="H345" s="19"/>
      <c r="I345" s="18"/>
      <c r="J345" s="20"/>
      <c r="K345" s="4"/>
    </row>
    <row r="346" spans="2:11" ht="20.100000000000001" customHeight="1" x14ac:dyDescent="0.3">
      <c r="B346" s="9"/>
      <c r="C346" s="17" t="s">
        <v>31</v>
      </c>
      <c r="D346" s="19"/>
      <c r="E346" s="18"/>
      <c r="F346" s="18"/>
      <c r="G346" s="18"/>
      <c r="H346" s="18"/>
      <c r="I346" s="18"/>
      <c r="J346" s="20"/>
      <c r="K346" s="4"/>
    </row>
    <row r="347" spans="2:11" ht="20.100000000000001" customHeight="1" x14ac:dyDescent="0.3">
      <c r="B347" s="9"/>
      <c r="C347" s="17" t="s">
        <v>32</v>
      </c>
      <c r="D347" s="19"/>
      <c r="E347" s="18"/>
      <c r="F347" s="18"/>
      <c r="G347" s="18"/>
      <c r="H347" s="18"/>
      <c r="I347" s="18"/>
      <c r="J347" s="20"/>
      <c r="K347" s="4"/>
    </row>
    <row r="348" spans="2:11" ht="20.100000000000001" customHeight="1" x14ac:dyDescent="0.3">
      <c r="B348" s="9"/>
      <c r="C348" s="17"/>
      <c r="D348" s="19"/>
      <c r="E348" s="18"/>
      <c r="F348" s="18"/>
      <c r="G348" s="18"/>
      <c r="H348" s="122"/>
      <c r="I348" s="18"/>
      <c r="J348" s="20"/>
      <c r="K348" s="4"/>
    </row>
    <row r="349" spans="2:11" ht="20.100000000000001" customHeight="1" x14ac:dyDescent="0.3">
      <c r="B349" s="9"/>
      <c r="C349" s="17" t="s">
        <v>433</v>
      </c>
      <c r="D349" s="68"/>
      <c r="E349" s="18"/>
      <c r="F349" s="18"/>
      <c r="G349" s="18" t="s">
        <v>425</v>
      </c>
      <c r="H349" s="18">
        <v>50</v>
      </c>
      <c r="I349" s="18">
        <v>50</v>
      </c>
      <c r="J349" s="20"/>
      <c r="K349" s="4"/>
    </row>
    <row r="350" spans="2:11" ht="20.100000000000001" customHeight="1" x14ac:dyDescent="0.3">
      <c r="B350" s="9"/>
      <c r="C350" s="17" t="s">
        <v>434</v>
      </c>
      <c r="D350" s="19"/>
      <c r="E350" s="18">
        <v>300</v>
      </c>
      <c r="F350" s="18">
        <v>300</v>
      </c>
      <c r="G350" s="18" t="s">
        <v>425</v>
      </c>
      <c r="H350" s="18">
        <v>350</v>
      </c>
      <c r="I350" s="18">
        <v>350</v>
      </c>
      <c r="J350" s="20"/>
      <c r="K350" s="4"/>
    </row>
    <row r="351" spans="2:11" ht="20.100000000000001" customHeight="1" x14ac:dyDescent="0.3">
      <c r="B351" s="9"/>
      <c r="C351" s="17" t="s">
        <v>435</v>
      </c>
      <c r="D351" s="19"/>
      <c r="E351" s="18"/>
      <c r="F351" s="18"/>
      <c r="G351" s="18">
        <v>300</v>
      </c>
      <c r="H351" s="18">
        <v>500</v>
      </c>
      <c r="I351" s="18">
        <v>500</v>
      </c>
      <c r="J351" s="20"/>
      <c r="K351" s="4"/>
    </row>
    <row r="352" spans="2:11" ht="20.100000000000001" customHeight="1" x14ac:dyDescent="0.3">
      <c r="B352" s="9"/>
      <c r="C352" s="17"/>
      <c r="D352" s="19"/>
      <c r="E352" s="18"/>
      <c r="F352" s="18"/>
      <c r="G352" s="18"/>
      <c r="H352" s="18"/>
      <c r="I352" s="18"/>
      <c r="J352" s="20"/>
      <c r="K352" s="4"/>
    </row>
    <row r="353" spans="2:11" ht="20.100000000000001" customHeight="1" x14ac:dyDescent="0.3">
      <c r="B353" s="9"/>
      <c r="C353" s="17"/>
      <c r="D353" s="19"/>
      <c r="E353" s="18"/>
      <c r="F353" s="18"/>
      <c r="G353" s="18"/>
      <c r="H353" s="18"/>
      <c r="I353" s="18"/>
      <c r="J353" s="20"/>
      <c r="K353" s="4"/>
    </row>
    <row r="354" spans="2:11" ht="20.100000000000001" customHeight="1" x14ac:dyDescent="0.3">
      <c r="B354" s="9">
        <v>8</v>
      </c>
      <c r="C354" s="21" t="s">
        <v>205</v>
      </c>
      <c r="D354" s="19"/>
      <c r="E354" s="18"/>
      <c r="F354" s="18"/>
      <c r="G354" s="18"/>
      <c r="H354" s="18"/>
      <c r="I354" s="18"/>
      <c r="J354" s="20"/>
      <c r="K354" s="4"/>
    </row>
    <row r="355" spans="2:11" ht="20.100000000000001" customHeight="1" x14ac:dyDescent="0.3">
      <c r="B355" s="9"/>
      <c r="C355" s="20"/>
      <c r="D355" s="19"/>
      <c r="E355" s="18"/>
      <c r="F355" s="18"/>
      <c r="G355" s="18"/>
      <c r="H355" s="18"/>
      <c r="I355" s="18"/>
      <c r="J355" s="20"/>
      <c r="K355" s="4"/>
    </row>
    <row r="356" spans="2:11" ht="20.100000000000001" customHeight="1" x14ac:dyDescent="0.3">
      <c r="B356" s="9"/>
      <c r="C356" s="17" t="s">
        <v>228</v>
      </c>
      <c r="D356" s="19"/>
      <c r="E356" s="18"/>
      <c r="F356" s="18"/>
      <c r="G356" s="18"/>
      <c r="H356" s="18"/>
      <c r="I356" s="18"/>
      <c r="J356" s="20"/>
      <c r="K356" s="4"/>
    </row>
    <row r="357" spans="2:11" ht="20.100000000000001" customHeight="1" x14ac:dyDescent="0.3">
      <c r="B357" s="9"/>
      <c r="C357" s="17" t="s">
        <v>229</v>
      </c>
      <c r="D357" s="19"/>
      <c r="E357" s="18"/>
      <c r="F357" s="18"/>
      <c r="G357" s="18"/>
      <c r="H357" s="18"/>
      <c r="I357" s="18"/>
      <c r="J357" s="20"/>
      <c r="K357" s="4"/>
    </row>
    <row r="358" spans="2:11" ht="20.100000000000001" customHeight="1" x14ac:dyDescent="0.3">
      <c r="B358" s="9"/>
      <c r="C358" s="17" t="s">
        <v>230</v>
      </c>
      <c r="D358" s="19"/>
      <c r="E358" s="18"/>
      <c r="F358" s="18"/>
      <c r="G358" s="18"/>
      <c r="H358" s="18"/>
      <c r="I358" s="18"/>
      <c r="J358" s="20"/>
      <c r="K358" s="4"/>
    </row>
    <row r="359" spans="2:11" ht="20.100000000000001" customHeight="1" x14ac:dyDescent="0.3">
      <c r="B359" s="9"/>
      <c r="C359" s="21"/>
      <c r="D359" s="19"/>
      <c r="E359" s="18"/>
      <c r="F359" s="18"/>
      <c r="G359" s="18"/>
      <c r="H359" s="18"/>
      <c r="I359" s="18"/>
      <c r="J359" s="20"/>
      <c r="K359" s="4"/>
    </row>
    <row r="360" spans="2:11" ht="20.100000000000001" customHeight="1" x14ac:dyDescent="0.3">
      <c r="B360" s="9"/>
      <c r="C360" s="17" t="s">
        <v>231</v>
      </c>
      <c r="D360" s="19"/>
      <c r="E360" s="18"/>
      <c r="F360" s="18"/>
      <c r="G360" s="18"/>
      <c r="H360" s="18"/>
      <c r="I360" s="18"/>
      <c r="J360" s="20"/>
      <c r="K360" s="4"/>
    </row>
    <row r="361" spans="2:11" ht="20.100000000000001" customHeight="1" x14ac:dyDescent="0.3">
      <c r="B361" s="9"/>
      <c r="C361" s="17" t="s">
        <v>359</v>
      </c>
      <c r="D361" s="19">
        <v>0.5</v>
      </c>
      <c r="E361" s="18">
        <f>+D361*$G$24</f>
        <v>0.53</v>
      </c>
      <c r="F361" s="18">
        <v>0.72947526620400005</v>
      </c>
      <c r="G361" s="18">
        <f t="shared" ref="G361:G362" si="23">+F361*$G$24</f>
        <v>0.77324378217624012</v>
      </c>
      <c r="H361" s="18">
        <v>0.92615861675433631</v>
      </c>
      <c r="I361" s="18">
        <f>+H361*$I$24</f>
        <v>0.98543276822661385</v>
      </c>
      <c r="J361" s="20"/>
      <c r="K361" s="4"/>
    </row>
    <row r="362" spans="2:11" ht="20.100000000000001" customHeight="1" x14ac:dyDescent="0.3">
      <c r="B362" s="9"/>
      <c r="C362" s="21" t="s">
        <v>360</v>
      </c>
      <c r="D362" s="19">
        <v>0.7</v>
      </c>
      <c r="E362" s="18">
        <f>+D362*$G$24</f>
        <v>0.74199999999999999</v>
      </c>
      <c r="F362" s="18">
        <v>1.0212653726856</v>
      </c>
      <c r="G362" s="18">
        <f t="shared" si="23"/>
        <v>1.0825412950467361</v>
      </c>
      <c r="H362" s="18">
        <v>1.2966220634560708</v>
      </c>
      <c r="I362" s="18">
        <f>+H362*$I$24</f>
        <v>1.3796058755172593</v>
      </c>
      <c r="J362" s="20"/>
      <c r="K362" s="4"/>
    </row>
    <row r="363" spans="2:11" ht="20.100000000000001" customHeight="1" x14ac:dyDescent="0.3">
      <c r="B363" s="9"/>
      <c r="C363" s="21"/>
      <c r="D363" s="19"/>
      <c r="E363" s="19"/>
      <c r="F363" s="19"/>
      <c r="G363" s="19"/>
      <c r="H363" s="19"/>
      <c r="I363" s="18"/>
      <c r="J363" s="20"/>
      <c r="K363" s="4"/>
    </row>
    <row r="364" spans="2:11" ht="20.100000000000001" customHeight="1" x14ac:dyDescent="0.3">
      <c r="B364" s="9"/>
      <c r="C364" s="17" t="s">
        <v>361</v>
      </c>
      <c r="D364" s="19">
        <v>50</v>
      </c>
      <c r="E364" s="18">
        <f>+D364*$G$24</f>
        <v>53</v>
      </c>
      <c r="F364" s="18">
        <v>72.947526620400012</v>
      </c>
      <c r="G364" s="18">
        <f>+F364*$G$24</f>
        <v>77.324378217624016</v>
      </c>
      <c r="H364" s="18">
        <v>92.615861675433621</v>
      </c>
      <c r="I364" s="18">
        <f>+H364*$I$24</f>
        <v>98.543276822661383</v>
      </c>
      <c r="J364" s="20"/>
      <c r="K364" s="4"/>
    </row>
    <row r="365" spans="2:11" ht="20.100000000000001" customHeight="1" x14ac:dyDescent="0.3">
      <c r="B365" s="9"/>
      <c r="C365" s="21"/>
      <c r="D365" s="19"/>
      <c r="E365" s="18"/>
      <c r="F365" s="18"/>
      <c r="G365" s="18"/>
      <c r="H365" s="18"/>
      <c r="I365" s="18"/>
      <c r="J365" s="20"/>
      <c r="K365" s="4"/>
    </row>
    <row r="366" spans="2:11" ht="20.100000000000001" customHeight="1" x14ac:dyDescent="0.3">
      <c r="B366" s="9"/>
      <c r="C366" s="17" t="s">
        <v>362</v>
      </c>
      <c r="D366" s="19"/>
      <c r="E366" s="18" t="s">
        <v>334</v>
      </c>
      <c r="F366" s="18" t="s">
        <v>334</v>
      </c>
      <c r="G366" s="18" t="s">
        <v>334</v>
      </c>
      <c r="H366" s="18" t="s">
        <v>334</v>
      </c>
      <c r="I366" s="18" t="s">
        <v>334</v>
      </c>
      <c r="J366" s="20"/>
      <c r="K366" s="4"/>
    </row>
    <row r="367" spans="2:11" ht="20.100000000000001" customHeight="1" x14ac:dyDescent="0.3">
      <c r="B367" s="9"/>
      <c r="C367" s="21"/>
      <c r="D367" s="19"/>
      <c r="E367" s="18"/>
      <c r="F367" s="18"/>
      <c r="G367" s="18"/>
      <c r="H367" s="18"/>
      <c r="I367" s="18"/>
      <c r="J367" s="20"/>
      <c r="K367" s="4"/>
    </row>
    <row r="368" spans="2:11" ht="20.100000000000001" customHeight="1" x14ac:dyDescent="0.3">
      <c r="B368" s="9"/>
      <c r="C368" s="21"/>
      <c r="D368" s="19"/>
      <c r="E368" s="18"/>
      <c r="F368" s="18"/>
      <c r="G368" s="18"/>
      <c r="H368" s="18"/>
      <c r="I368" s="18"/>
      <c r="J368" s="20"/>
      <c r="K368" s="4"/>
    </row>
    <row r="369" spans="2:11" ht="20.100000000000001" customHeight="1" x14ac:dyDescent="0.3">
      <c r="B369" s="9"/>
      <c r="C369" s="21"/>
      <c r="D369" s="19"/>
      <c r="E369" s="18"/>
      <c r="F369" s="18"/>
      <c r="G369" s="18"/>
      <c r="H369" s="18"/>
      <c r="I369" s="18"/>
      <c r="J369" s="20"/>
      <c r="K369" s="4"/>
    </row>
    <row r="370" spans="2:11" ht="20.100000000000001" customHeight="1" x14ac:dyDescent="0.3">
      <c r="B370" s="9">
        <v>9</v>
      </c>
      <c r="C370" s="21" t="s">
        <v>206</v>
      </c>
      <c r="D370" s="60"/>
      <c r="E370" s="39"/>
      <c r="F370" s="39"/>
      <c r="G370" s="39"/>
      <c r="H370" s="39"/>
      <c r="I370" s="40"/>
      <c r="J370" s="20"/>
      <c r="K370" s="4"/>
    </row>
    <row r="371" spans="2:11" ht="20.100000000000001" customHeight="1" x14ac:dyDescent="0.3">
      <c r="B371" s="9"/>
      <c r="C371" s="17"/>
      <c r="D371" s="19"/>
      <c r="E371" s="18"/>
      <c r="F371" s="18"/>
      <c r="G371" s="18"/>
      <c r="H371" s="18"/>
      <c r="I371" s="18"/>
      <c r="J371" s="20"/>
      <c r="K371" s="4"/>
    </row>
    <row r="372" spans="2:11" ht="20.100000000000001" customHeight="1" x14ac:dyDescent="0.3">
      <c r="B372" s="9"/>
      <c r="C372" s="17" t="s">
        <v>84</v>
      </c>
      <c r="D372" s="19"/>
      <c r="E372" s="18"/>
      <c r="F372" s="18"/>
      <c r="G372" s="18"/>
      <c r="H372" s="18"/>
      <c r="I372" s="18"/>
      <c r="J372" s="20"/>
      <c r="K372" s="4"/>
    </row>
    <row r="373" spans="2:11" ht="20.100000000000001" customHeight="1" x14ac:dyDescent="0.3">
      <c r="B373" s="9"/>
      <c r="C373" s="20"/>
      <c r="D373" s="19"/>
      <c r="E373" s="18"/>
      <c r="F373" s="18"/>
      <c r="G373" s="18"/>
      <c r="H373" s="18"/>
      <c r="I373" s="18"/>
      <c r="J373" s="20"/>
      <c r="K373" s="4"/>
    </row>
    <row r="374" spans="2:11" ht="20.100000000000001" customHeight="1" x14ac:dyDescent="0.3">
      <c r="B374" s="9"/>
      <c r="C374" s="17" t="s">
        <v>320</v>
      </c>
      <c r="D374" s="19"/>
      <c r="E374" s="18"/>
      <c r="F374" s="18"/>
      <c r="G374" s="18"/>
      <c r="H374" s="18"/>
      <c r="I374" s="18"/>
      <c r="J374" s="20"/>
      <c r="K374" s="4"/>
    </row>
    <row r="375" spans="2:11" ht="20.100000000000001" customHeight="1" x14ac:dyDescent="0.3">
      <c r="B375" s="9"/>
      <c r="C375" s="17"/>
      <c r="D375" s="19"/>
      <c r="E375" s="18"/>
      <c r="F375" s="18"/>
      <c r="G375" s="18"/>
      <c r="H375" s="18"/>
      <c r="I375" s="18"/>
      <c r="J375" s="20"/>
      <c r="K375" s="4"/>
    </row>
    <row r="376" spans="2:11" ht="20.100000000000001" customHeight="1" x14ac:dyDescent="0.3">
      <c r="B376" s="9"/>
      <c r="C376" s="17" t="s">
        <v>321</v>
      </c>
      <c r="D376" s="19"/>
      <c r="E376" s="18"/>
      <c r="F376" s="18"/>
      <c r="G376" s="18"/>
      <c r="H376" s="18"/>
      <c r="I376" s="18"/>
      <c r="J376" s="20"/>
      <c r="K376" s="4"/>
    </row>
    <row r="377" spans="2:11" ht="20.100000000000001" customHeight="1" x14ac:dyDescent="0.3">
      <c r="B377" s="9"/>
      <c r="C377" s="17" t="s">
        <v>363</v>
      </c>
      <c r="D377" s="61">
        <v>34</v>
      </c>
      <c r="E377" s="18">
        <f>SUM(D377*$G$24)</f>
        <v>36.04</v>
      </c>
      <c r="F377" s="18">
        <v>16.438879238400002</v>
      </c>
      <c r="G377" s="18">
        <f t="shared" ref="G377:G379" si="24">SUM(F377*$G$24)</f>
        <v>17.425211992704003</v>
      </c>
      <c r="H377" s="18">
        <v>20.871180095872365</v>
      </c>
      <c r="I377" s="18">
        <f>SUM(H377*$I$24)</f>
        <v>22.206935622008199</v>
      </c>
      <c r="J377" s="20"/>
      <c r="K377" s="4"/>
    </row>
    <row r="378" spans="2:11" ht="20.100000000000001" customHeight="1" x14ac:dyDescent="0.3">
      <c r="B378" s="9"/>
      <c r="C378" s="17" t="s">
        <v>364</v>
      </c>
      <c r="D378" s="61"/>
      <c r="E378" s="18">
        <f>SUM(D378*$G$24)</f>
        <v>0</v>
      </c>
      <c r="F378" s="18">
        <v>30.13794527040001</v>
      </c>
      <c r="G378" s="18">
        <f t="shared" si="24"/>
        <v>31.946221986624014</v>
      </c>
      <c r="H378" s="18">
        <v>38.263830175766017</v>
      </c>
      <c r="I378" s="18">
        <f t="shared" ref="I378:I379" si="25">SUM(H378*$I$24)</f>
        <v>40.712715307015046</v>
      </c>
      <c r="J378" s="20"/>
      <c r="K378" s="4"/>
    </row>
    <row r="379" spans="2:11" ht="20.100000000000001" customHeight="1" x14ac:dyDescent="0.3">
      <c r="B379" s="9"/>
      <c r="C379" s="17" t="s">
        <v>365</v>
      </c>
      <c r="D379" s="61"/>
      <c r="E379" s="18">
        <f>SUM(D379*$G$24)</f>
        <v>0</v>
      </c>
      <c r="F379" s="18">
        <v>68.495330160000009</v>
      </c>
      <c r="G379" s="18">
        <f t="shared" si="24"/>
        <v>72.605049969600017</v>
      </c>
      <c r="H379" s="18">
        <v>86.963250399468194</v>
      </c>
      <c r="I379" s="18">
        <f t="shared" si="25"/>
        <v>92.528898425034157</v>
      </c>
      <c r="J379" s="20"/>
      <c r="K379" s="4"/>
    </row>
    <row r="380" spans="2:11" ht="126" customHeight="1" x14ac:dyDescent="0.3">
      <c r="B380" s="9"/>
      <c r="C380" s="75" t="s">
        <v>366</v>
      </c>
      <c r="D380" s="76"/>
      <c r="E380" s="120" t="s">
        <v>333</v>
      </c>
      <c r="F380" s="85" t="s">
        <v>333</v>
      </c>
      <c r="G380" s="85" t="s">
        <v>333</v>
      </c>
      <c r="H380" s="120" t="s">
        <v>333</v>
      </c>
      <c r="I380" s="128" t="s">
        <v>333</v>
      </c>
      <c r="J380" s="20"/>
      <c r="K380" s="4"/>
    </row>
    <row r="381" spans="2:11" ht="19.5" customHeight="1" x14ac:dyDescent="0.3">
      <c r="B381" s="9"/>
      <c r="C381" s="17"/>
      <c r="D381" s="61"/>
      <c r="E381" s="18"/>
      <c r="F381" s="18"/>
      <c r="G381" s="18"/>
      <c r="H381" s="18"/>
      <c r="I381" s="18"/>
      <c r="J381" s="20"/>
      <c r="K381" s="4"/>
    </row>
    <row r="382" spans="2:11" ht="20.100000000000001" customHeight="1" x14ac:dyDescent="0.3">
      <c r="B382" s="9"/>
      <c r="C382" s="17" t="s">
        <v>322</v>
      </c>
      <c r="D382" s="61"/>
      <c r="E382" s="18"/>
      <c r="F382" s="18"/>
      <c r="G382" s="18"/>
      <c r="H382" s="18"/>
      <c r="I382" s="18"/>
      <c r="J382" s="20"/>
      <c r="K382" s="4"/>
    </row>
    <row r="383" spans="2:11" ht="20.100000000000001" customHeight="1" x14ac:dyDescent="0.3">
      <c r="B383" s="9"/>
      <c r="C383" s="17" t="s">
        <v>368</v>
      </c>
      <c r="D383" s="61">
        <v>200</v>
      </c>
      <c r="E383" s="18" t="s">
        <v>341</v>
      </c>
      <c r="F383" s="18" t="s">
        <v>341</v>
      </c>
      <c r="G383" s="18" t="s">
        <v>341</v>
      </c>
      <c r="H383" s="18" t="s">
        <v>341</v>
      </c>
      <c r="I383" s="18" t="s">
        <v>341</v>
      </c>
      <c r="J383" s="20"/>
      <c r="K383" s="4"/>
    </row>
    <row r="384" spans="2:11" ht="20.100000000000001" customHeight="1" x14ac:dyDescent="0.3">
      <c r="B384" s="9"/>
      <c r="C384" s="17" t="s">
        <v>323</v>
      </c>
      <c r="D384" s="61"/>
      <c r="E384" s="18"/>
      <c r="F384" s="18"/>
      <c r="G384" s="18"/>
      <c r="H384" s="18"/>
      <c r="I384" s="18"/>
      <c r="J384" s="20"/>
      <c r="K384" s="4"/>
    </row>
    <row r="385" spans="2:11" ht="20.100000000000001" customHeight="1" x14ac:dyDescent="0.3">
      <c r="B385" s="9"/>
      <c r="C385" s="17" t="s">
        <v>67</v>
      </c>
      <c r="D385" s="61"/>
      <c r="E385" s="18"/>
      <c r="F385" s="18"/>
      <c r="G385" s="18"/>
      <c r="H385" s="18"/>
      <c r="I385" s="18"/>
      <c r="J385" s="20"/>
      <c r="K385" s="4"/>
    </row>
    <row r="386" spans="2:11" ht="20.100000000000001" customHeight="1" x14ac:dyDescent="0.3">
      <c r="B386" s="9"/>
      <c r="C386" s="17" t="s">
        <v>367</v>
      </c>
      <c r="D386" s="61">
        <v>15</v>
      </c>
      <c r="E386" s="18">
        <f>SUM(D386*$G$24)</f>
        <v>15.9</v>
      </c>
      <c r="F386" s="18">
        <v>13.699066032000005</v>
      </c>
      <c r="G386" s="18">
        <f>SUM(F386*$G$24)</f>
        <v>14.521009993920005</v>
      </c>
      <c r="H386" s="18">
        <v>17.392650079893642</v>
      </c>
      <c r="I386" s="18">
        <f>+H386*$I$24</f>
        <v>18.505779685006836</v>
      </c>
      <c r="J386" s="20"/>
      <c r="K386" s="4"/>
    </row>
    <row r="387" spans="2:11" ht="20.100000000000001" customHeight="1" x14ac:dyDescent="0.3">
      <c r="B387" s="9"/>
      <c r="C387" s="17" t="s">
        <v>369</v>
      </c>
      <c r="D387" s="61">
        <v>60</v>
      </c>
      <c r="E387" s="18">
        <f>SUM(D387*$G$24)</f>
        <v>63.6</v>
      </c>
      <c r="F387" s="18">
        <v>27.398132064000009</v>
      </c>
      <c r="G387" s="18">
        <f>SUM(F387*$G$24)</f>
        <v>29.04201998784001</v>
      </c>
      <c r="H387" s="18">
        <v>34.785300159787283</v>
      </c>
      <c r="I387" s="18">
        <f>+H387*$I$24</f>
        <v>37.011559370013671</v>
      </c>
      <c r="J387" s="20"/>
      <c r="K387" s="4"/>
    </row>
    <row r="388" spans="2:11" ht="20.100000000000001" customHeight="1" x14ac:dyDescent="0.3">
      <c r="B388" s="9"/>
      <c r="C388" s="17"/>
      <c r="D388" s="61"/>
      <c r="E388" s="18"/>
      <c r="F388" s="18"/>
      <c r="G388" s="18"/>
      <c r="H388" s="18"/>
      <c r="I388" s="18"/>
      <c r="J388" s="20"/>
      <c r="K388" s="4"/>
    </row>
    <row r="389" spans="2:11" ht="20.100000000000001" customHeight="1" x14ac:dyDescent="0.3">
      <c r="B389" s="9"/>
      <c r="C389" s="17" t="s">
        <v>45</v>
      </c>
      <c r="D389" s="61"/>
      <c r="E389" s="143" t="s">
        <v>333</v>
      </c>
      <c r="F389" s="143" t="s">
        <v>333</v>
      </c>
      <c r="G389" s="143" t="s">
        <v>333</v>
      </c>
      <c r="H389" s="143" t="s">
        <v>333</v>
      </c>
      <c r="I389" s="141" t="s">
        <v>333</v>
      </c>
      <c r="J389" s="20"/>
      <c r="K389" s="4"/>
    </row>
    <row r="390" spans="2:11" ht="20.100000000000001" customHeight="1" x14ac:dyDescent="0.3">
      <c r="B390" s="9"/>
      <c r="C390" s="17" t="s">
        <v>66</v>
      </c>
      <c r="D390" s="61"/>
      <c r="E390" s="144"/>
      <c r="F390" s="144"/>
      <c r="G390" s="143"/>
      <c r="H390" s="144"/>
      <c r="I390" s="141"/>
      <c r="J390" s="20"/>
      <c r="K390" s="4"/>
    </row>
    <row r="391" spans="2:11" ht="20.100000000000001" customHeight="1" x14ac:dyDescent="0.3">
      <c r="B391" s="9"/>
      <c r="C391" s="17" t="s">
        <v>370</v>
      </c>
      <c r="D391" s="61">
        <v>100</v>
      </c>
      <c r="E391" s="144"/>
      <c r="F391" s="144"/>
      <c r="G391" s="143"/>
      <c r="H391" s="144"/>
      <c r="I391" s="141"/>
      <c r="J391" s="20"/>
      <c r="K391" s="4"/>
    </row>
    <row r="392" spans="2:11" ht="20.100000000000001" customHeight="1" x14ac:dyDescent="0.3">
      <c r="B392" s="9"/>
      <c r="C392" s="17" t="s">
        <v>371</v>
      </c>
      <c r="D392" s="61">
        <v>200</v>
      </c>
      <c r="E392" s="144"/>
      <c r="F392" s="144"/>
      <c r="G392" s="143"/>
      <c r="H392" s="144"/>
      <c r="I392" s="141"/>
      <c r="J392" s="20"/>
      <c r="K392" s="4"/>
    </row>
    <row r="393" spans="2:11" ht="20.100000000000001" customHeight="1" x14ac:dyDescent="0.3">
      <c r="B393" s="9"/>
      <c r="C393" s="17"/>
      <c r="D393" s="61"/>
      <c r="E393" s="144"/>
      <c r="F393" s="144"/>
      <c r="G393" s="143"/>
      <c r="H393" s="144"/>
      <c r="I393" s="141"/>
      <c r="J393" s="20"/>
      <c r="K393" s="4"/>
    </row>
    <row r="394" spans="2:11" ht="28.5" customHeight="1" x14ac:dyDescent="0.3">
      <c r="B394" s="9"/>
      <c r="C394" s="17" t="s">
        <v>33</v>
      </c>
      <c r="D394" s="61"/>
      <c r="E394" s="144"/>
      <c r="F394" s="144"/>
      <c r="G394" s="143"/>
      <c r="H394" s="144"/>
      <c r="I394" s="141"/>
      <c r="J394" s="20"/>
      <c r="K394" s="4"/>
    </row>
    <row r="395" spans="2:11" ht="20.100000000000001" customHeight="1" x14ac:dyDescent="0.3">
      <c r="B395" s="9"/>
      <c r="C395" s="17" t="s">
        <v>34</v>
      </c>
      <c r="D395" s="61"/>
      <c r="E395" s="25"/>
      <c r="F395" s="25"/>
      <c r="G395" s="25"/>
      <c r="H395" s="25"/>
      <c r="I395" s="18"/>
      <c r="J395" s="20"/>
      <c r="K395" s="4"/>
    </row>
    <row r="396" spans="2:11" ht="20.100000000000001" customHeight="1" x14ac:dyDescent="0.3">
      <c r="B396" s="9"/>
      <c r="C396" s="17" t="s">
        <v>372</v>
      </c>
      <c r="D396" s="61">
        <v>320</v>
      </c>
      <c r="E396" s="18">
        <f>SUM(D396*$G$24)</f>
        <v>339.20000000000005</v>
      </c>
      <c r="F396" s="25">
        <v>460.28861867520004</v>
      </c>
      <c r="G396" s="18">
        <f>SUM(F396*$G$24)</f>
        <v>487.90593579571208</v>
      </c>
      <c r="H396" s="18">
        <v>584.39304268442618</v>
      </c>
      <c r="I396" s="18">
        <f>+H396*$I$24</f>
        <v>621.79419741622951</v>
      </c>
      <c r="J396" s="20"/>
      <c r="K396" s="4"/>
    </row>
    <row r="397" spans="2:11" ht="20.100000000000001" customHeight="1" x14ac:dyDescent="0.3">
      <c r="B397" s="9"/>
      <c r="C397" s="17" t="s">
        <v>373</v>
      </c>
      <c r="D397" s="61">
        <v>80</v>
      </c>
      <c r="E397" s="18">
        <f>SUM(D397*$G$24)</f>
        <v>84.800000000000011</v>
      </c>
      <c r="F397" s="25">
        <v>115.07215466880001</v>
      </c>
      <c r="G397" s="18">
        <f>SUM(F397*$G$24)</f>
        <v>121.97648394892802</v>
      </c>
      <c r="H397" s="18">
        <v>146.09826067110654</v>
      </c>
      <c r="I397" s="18">
        <f>+H397*$I$24</f>
        <v>155.44854935405738</v>
      </c>
      <c r="J397" s="20"/>
      <c r="K397" s="4"/>
    </row>
    <row r="398" spans="2:11" ht="20.100000000000001" customHeight="1" x14ac:dyDescent="0.3">
      <c r="B398" s="9"/>
      <c r="C398" s="17"/>
      <c r="D398" s="19"/>
      <c r="E398" s="18"/>
      <c r="F398" s="18"/>
      <c r="G398" s="18"/>
      <c r="H398" s="18"/>
      <c r="I398" s="18"/>
      <c r="J398" s="20"/>
      <c r="K398" s="4"/>
    </row>
    <row r="399" spans="2:11" ht="20.100000000000001" customHeight="1" x14ac:dyDescent="0.3">
      <c r="B399" s="9"/>
      <c r="C399" s="17" t="s">
        <v>35</v>
      </c>
      <c r="D399" s="19"/>
      <c r="E399" s="18"/>
      <c r="F399" s="18"/>
      <c r="G399" s="18"/>
      <c r="H399" s="18"/>
      <c r="I399" s="18"/>
      <c r="J399" s="20"/>
      <c r="K399" s="4"/>
    </row>
    <row r="400" spans="2:11" ht="20.100000000000001" customHeight="1" x14ac:dyDescent="0.3">
      <c r="B400" s="9"/>
      <c r="C400" s="17"/>
      <c r="D400" s="19"/>
      <c r="E400" s="18"/>
      <c r="F400" s="18"/>
      <c r="G400" s="18"/>
      <c r="H400" s="18"/>
      <c r="I400" s="18"/>
      <c r="J400" s="20"/>
      <c r="K400" s="4"/>
    </row>
    <row r="401" spans="2:11" ht="20.100000000000001" customHeight="1" x14ac:dyDescent="0.3">
      <c r="B401" s="9"/>
      <c r="C401" s="17" t="s">
        <v>374</v>
      </c>
      <c r="D401" s="19">
        <v>494.9</v>
      </c>
      <c r="E401" s="18">
        <f>SUM(D401*$G$24)</f>
        <v>524.59400000000005</v>
      </c>
      <c r="F401" s="66">
        <v>711.86511681986406</v>
      </c>
      <c r="G401" s="18">
        <f t="shared" ref="G401:G403" si="26">SUM(F401*$G$24)</f>
        <v>754.57702382905597</v>
      </c>
      <c r="H401" s="18">
        <v>903.80036507663306</v>
      </c>
      <c r="I401" s="18">
        <f>+H401*$I$24</f>
        <v>961.64358844153764</v>
      </c>
      <c r="J401" s="20"/>
      <c r="K401" s="4"/>
    </row>
    <row r="402" spans="2:11" ht="20.100000000000001" customHeight="1" x14ac:dyDescent="0.3">
      <c r="B402" s="9"/>
      <c r="C402" s="17" t="s">
        <v>375</v>
      </c>
      <c r="D402" s="19">
        <v>1004.1</v>
      </c>
      <c r="E402" s="18">
        <f>SUM(D402*$G$24)</f>
        <v>1064.346</v>
      </c>
      <c r="F402" s="18">
        <v>1444.2993812867762</v>
      </c>
      <c r="G402" s="18">
        <f t="shared" si="26"/>
        <v>1530.957344163983</v>
      </c>
      <c r="H402" s="18">
        <v>1833.7157942482263</v>
      </c>
      <c r="I402" s="18">
        <f t="shared" ref="I402:I403" si="27">+H402*$I$24</f>
        <v>1951.0736050801129</v>
      </c>
      <c r="J402" s="20"/>
      <c r="K402" s="4"/>
    </row>
    <row r="403" spans="2:11" ht="20.100000000000001" customHeight="1" x14ac:dyDescent="0.3">
      <c r="B403" s="9"/>
      <c r="C403" s="17" t="s">
        <v>376</v>
      </c>
      <c r="D403" s="19">
        <v>329.6</v>
      </c>
      <c r="E403" s="18">
        <f>SUM(D403*$G$24)</f>
        <v>349.37600000000003</v>
      </c>
      <c r="F403" s="18">
        <v>474.09727723545603</v>
      </c>
      <c r="G403" s="18">
        <f t="shared" si="26"/>
        <v>502.54311386958341</v>
      </c>
      <c r="H403" s="18">
        <v>601.92483396495913</v>
      </c>
      <c r="I403" s="18">
        <f t="shared" si="27"/>
        <v>640.44802333871655</v>
      </c>
      <c r="J403" s="20"/>
      <c r="K403" s="4"/>
    </row>
    <row r="404" spans="2:11" ht="20.100000000000001" customHeight="1" x14ac:dyDescent="0.3">
      <c r="B404" s="9"/>
      <c r="C404" s="17"/>
      <c r="D404" s="19"/>
      <c r="E404" s="18"/>
      <c r="F404" s="18"/>
      <c r="G404" s="18"/>
      <c r="H404" s="18"/>
      <c r="I404" s="18"/>
      <c r="J404" s="20"/>
      <c r="K404" s="4"/>
    </row>
    <row r="405" spans="2:11" ht="20.100000000000001" customHeight="1" x14ac:dyDescent="0.3">
      <c r="B405" s="9"/>
      <c r="C405" s="17"/>
      <c r="D405" s="19"/>
      <c r="E405" s="18"/>
      <c r="F405" s="18"/>
      <c r="G405" s="18"/>
      <c r="H405" s="18"/>
      <c r="I405" s="18"/>
      <c r="J405" s="20"/>
      <c r="K405" s="4"/>
    </row>
    <row r="406" spans="2:11" ht="20.100000000000001" customHeight="1" x14ac:dyDescent="0.3">
      <c r="B406" s="9"/>
      <c r="C406" s="17" t="s">
        <v>36</v>
      </c>
      <c r="D406" s="19"/>
      <c r="E406" s="18"/>
      <c r="F406" s="18"/>
      <c r="G406" s="18"/>
      <c r="H406" s="18"/>
      <c r="I406" s="18"/>
      <c r="J406" s="20"/>
      <c r="K406" s="4"/>
    </row>
    <row r="407" spans="2:11" ht="20.100000000000001" customHeight="1" x14ac:dyDescent="0.3">
      <c r="B407" s="9"/>
      <c r="C407" s="17" t="s">
        <v>37</v>
      </c>
      <c r="D407" s="19"/>
      <c r="E407" s="18"/>
      <c r="F407" s="18"/>
      <c r="G407" s="18"/>
      <c r="H407" s="18"/>
      <c r="I407" s="18"/>
      <c r="J407" s="20"/>
      <c r="K407" s="4"/>
    </row>
    <row r="408" spans="2:11" ht="20.100000000000001" customHeight="1" x14ac:dyDescent="0.3">
      <c r="B408" s="9"/>
      <c r="C408" s="17" t="s">
        <v>324</v>
      </c>
      <c r="D408" s="19"/>
      <c r="E408" s="66"/>
      <c r="F408" s="66"/>
      <c r="G408" s="66"/>
      <c r="H408" s="66"/>
      <c r="I408" s="18"/>
      <c r="J408" s="20"/>
      <c r="K408" s="4"/>
    </row>
    <row r="409" spans="2:11" ht="20.100000000000001" customHeight="1" x14ac:dyDescent="0.3">
      <c r="B409" s="9"/>
      <c r="C409" s="17" t="s">
        <v>377</v>
      </c>
      <c r="D409" s="19">
        <v>67.2</v>
      </c>
      <c r="E409" s="18">
        <f>SUM(D409*$G$24)</f>
        <v>71.232000000000014</v>
      </c>
      <c r="F409" s="66">
        <v>96.715406185920017</v>
      </c>
      <c r="G409" s="18">
        <f t="shared" ref="G409:G410" si="28">SUM(F409*$G$24)</f>
        <v>102.51833055707522</v>
      </c>
      <c r="H409" s="18">
        <v>122.7921095640491</v>
      </c>
      <c r="I409" s="18">
        <f>SUM(H409*$I$24)</f>
        <v>130.65080457614826</v>
      </c>
      <c r="J409" s="20"/>
      <c r="K409" s="4"/>
    </row>
    <row r="410" spans="2:11" ht="20.100000000000001" customHeight="1" x14ac:dyDescent="0.3">
      <c r="B410" s="9"/>
      <c r="C410" s="17" t="s">
        <v>378</v>
      </c>
      <c r="D410" s="19">
        <v>67.2</v>
      </c>
      <c r="E410" s="18">
        <f>SUM(D410*$G$24)</f>
        <v>71.232000000000014</v>
      </c>
      <c r="F410" s="66">
        <v>96.715406185920017</v>
      </c>
      <c r="G410" s="18">
        <f t="shared" si="28"/>
        <v>102.51833055707522</v>
      </c>
      <c r="H410" s="18">
        <v>122.7921095640491</v>
      </c>
      <c r="I410" s="18">
        <f>SUM(H410*$I$24)</f>
        <v>130.65080457614826</v>
      </c>
      <c r="J410" s="20"/>
      <c r="K410" s="4"/>
    </row>
    <row r="411" spans="2:11" ht="20.100000000000001" customHeight="1" x14ac:dyDescent="0.3">
      <c r="B411" s="9"/>
      <c r="C411" s="17"/>
      <c r="D411" s="19"/>
      <c r="E411" s="18"/>
      <c r="F411" s="18"/>
      <c r="G411" s="18"/>
      <c r="H411" s="18"/>
      <c r="I411" s="18"/>
      <c r="J411" s="20"/>
      <c r="K411" s="4"/>
    </row>
    <row r="412" spans="2:11" ht="20.100000000000001" customHeight="1" x14ac:dyDescent="0.3">
      <c r="B412" s="9"/>
      <c r="C412" s="17" t="s">
        <v>38</v>
      </c>
      <c r="D412" s="67" t="s">
        <v>325</v>
      </c>
      <c r="E412" s="25" t="s">
        <v>325</v>
      </c>
      <c r="F412" s="25" t="s">
        <v>325</v>
      </c>
      <c r="G412" s="25" t="s">
        <v>325</v>
      </c>
      <c r="H412" s="25" t="s">
        <v>325</v>
      </c>
      <c r="I412" s="25" t="s">
        <v>325</v>
      </c>
      <c r="J412" s="20"/>
      <c r="K412" s="4"/>
    </row>
    <row r="413" spans="2:11" ht="20.100000000000001" customHeight="1" x14ac:dyDescent="0.3">
      <c r="B413" s="9"/>
      <c r="C413" s="17" t="s">
        <v>39</v>
      </c>
      <c r="D413" s="19"/>
      <c r="E413" s="18"/>
      <c r="F413" s="18"/>
      <c r="G413" s="18"/>
      <c r="H413" s="18"/>
      <c r="I413" s="18"/>
      <c r="J413" s="20"/>
      <c r="K413" s="4"/>
    </row>
    <row r="414" spans="2:11" ht="20.100000000000001" customHeight="1" x14ac:dyDescent="0.3">
      <c r="B414" s="9"/>
      <c r="C414" s="17" t="s">
        <v>40</v>
      </c>
      <c r="D414" s="19"/>
      <c r="E414" s="18"/>
      <c r="F414" s="18"/>
      <c r="G414" s="18"/>
      <c r="H414" s="18"/>
      <c r="I414" s="18"/>
      <c r="J414" s="20"/>
      <c r="K414" s="4"/>
    </row>
    <row r="415" spans="2:11" ht="20.100000000000001" customHeight="1" x14ac:dyDescent="0.3">
      <c r="B415" s="9"/>
      <c r="C415" s="17"/>
      <c r="D415" s="19"/>
      <c r="E415" s="18"/>
      <c r="F415" s="18"/>
      <c r="G415" s="18"/>
      <c r="H415" s="18"/>
      <c r="I415" s="18"/>
      <c r="J415" s="20"/>
      <c r="K415" s="4"/>
    </row>
    <row r="416" spans="2:11" ht="20.100000000000001" customHeight="1" x14ac:dyDescent="0.3">
      <c r="B416" s="9">
        <v>10</v>
      </c>
      <c r="C416" s="21" t="s">
        <v>207</v>
      </c>
      <c r="D416" s="19"/>
      <c r="E416" s="18"/>
      <c r="F416" s="18"/>
      <c r="G416" s="18"/>
      <c r="H416" s="18"/>
      <c r="I416" s="18"/>
      <c r="J416" s="20"/>
      <c r="K416" s="4"/>
    </row>
    <row r="417" spans="2:11" ht="20.100000000000001" customHeight="1" x14ac:dyDescent="0.3">
      <c r="B417" s="9"/>
      <c r="C417" s="21"/>
      <c r="D417" s="19"/>
      <c r="E417" s="18"/>
      <c r="F417" s="18"/>
      <c r="G417" s="18"/>
      <c r="H417" s="18"/>
      <c r="I417" s="18"/>
      <c r="J417" s="20"/>
      <c r="K417" s="4"/>
    </row>
    <row r="418" spans="2:11" ht="20.100000000000001" customHeight="1" x14ac:dyDescent="0.3">
      <c r="B418" s="9"/>
      <c r="C418" s="17" t="s">
        <v>46</v>
      </c>
      <c r="D418" s="19"/>
      <c r="E418" s="18"/>
      <c r="F418" s="18"/>
      <c r="G418" s="18"/>
      <c r="H418" s="18"/>
      <c r="I418" s="18"/>
      <c r="J418" s="20"/>
      <c r="K418" s="4"/>
    </row>
    <row r="419" spans="2:11" ht="20.100000000000001" customHeight="1" x14ac:dyDescent="0.3">
      <c r="B419" s="9"/>
      <c r="C419" s="17"/>
      <c r="D419" s="19"/>
      <c r="E419" s="18"/>
      <c r="F419" s="18"/>
      <c r="G419" s="18"/>
      <c r="H419" s="18"/>
      <c r="I419" s="18"/>
      <c r="J419" s="20"/>
      <c r="K419" s="4"/>
    </row>
    <row r="420" spans="2:11" ht="20.100000000000001" customHeight="1" x14ac:dyDescent="0.3">
      <c r="B420" s="9"/>
      <c r="C420" s="17" t="s">
        <v>303</v>
      </c>
      <c r="D420" s="19"/>
      <c r="E420" s="18">
        <f>SUM(D420*$G$24)</f>
        <v>0</v>
      </c>
      <c r="F420" s="18">
        <v>7.2007920000000007</v>
      </c>
      <c r="G420" s="18">
        <f>SUM(F420*$G$24)</f>
        <v>7.632839520000001</v>
      </c>
      <c r="H420" s="18">
        <v>9.1422915446603543</v>
      </c>
      <c r="I420" s="18">
        <f>+H420*$I$24</f>
        <v>9.7273982035186179</v>
      </c>
      <c r="J420" s="20"/>
      <c r="K420" s="4"/>
    </row>
    <row r="421" spans="2:11" ht="20.100000000000001" customHeight="1" x14ac:dyDescent="0.3">
      <c r="B421" s="9"/>
      <c r="C421" s="17"/>
      <c r="D421" s="19"/>
      <c r="E421" s="18"/>
      <c r="F421" s="18"/>
      <c r="G421" s="18"/>
      <c r="H421" s="18"/>
      <c r="I421" s="18"/>
      <c r="J421" s="20"/>
      <c r="K421" s="4"/>
    </row>
    <row r="422" spans="2:11" ht="20.100000000000001" customHeight="1" x14ac:dyDescent="0.3">
      <c r="B422" s="9"/>
      <c r="C422" s="17" t="s">
        <v>41</v>
      </c>
      <c r="D422" s="19"/>
      <c r="E422" s="18"/>
      <c r="F422" s="18"/>
      <c r="G422" s="18"/>
      <c r="H422" s="18"/>
      <c r="I422" s="18"/>
      <c r="J422" s="20"/>
      <c r="K422" s="4"/>
    </row>
    <row r="423" spans="2:11" ht="20.100000000000001" customHeight="1" x14ac:dyDescent="0.3">
      <c r="B423" s="9"/>
      <c r="C423" s="17" t="s">
        <v>304</v>
      </c>
      <c r="D423" s="19"/>
      <c r="E423" s="18">
        <f>SUM(D423*$G$24)</f>
        <v>0</v>
      </c>
      <c r="F423" s="18">
        <v>237.33993600000002</v>
      </c>
      <c r="G423" s="18">
        <f>SUM(F423*$G$24)</f>
        <v>251.58033216000004</v>
      </c>
      <c r="H423" s="18">
        <v>301.33225485516448</v>
      </c>
      <c r="I423" s="18">
        <f>+H423*$I$24</f>
        <v>320.61751916589503</v>
      </c>
      <c r="J423" s="20"/>
      <c r="K423" s="4"/>
    </row>
    <row r="424" spans="2:11" ht="20.100000000000001" customHeight="1" x14ac:dyDescent="0.3">
      <c r="B424" s="9"/>
      <c r="C424" s="17" t="s">
        <v>42</v>
      </c>
      <c r="D424" s="19"/>
      <c r="E424" s="18"/>
      <c r="F424" s="18"/>
      <c r="G424" s="18"/>
      <c r="H424" s="18"/>
      <c r="I424" s="18"/>
      <c r="J424" s="20"/>
      <c r="K424" s="4"/>
    </row>
    <row r="425" spans="2:11" ht="20.100000000000001" customHeight="1" x14ac:dyDescent="0.3">
      <c r="B425" s="9"/>
      <c r="C425" s="17" t="s">
        <v>305</v>
      </c>
      <c r="D425" s="19"/>
      <c r="E425" s="18">
        <f>SUM(D425*$G$24)</f>
        <v>0</v>
      </c>
      <c r="F425" s="18">
        <v>42.861312000000005</v>
      </c>
      <c r="G425" s="18">
        <f>SUM(F425*$G$24)</f>
        <v>45.432990720000006</v>
      </c>
      <c r="H425" s="18">
        <v>54.417709925609486</v>
      </c>
      <c r="I425" s="18">
        <f>+H425*$I$24</f>
        <v>57.900443360848499</v>
      </c>
      <c r="J425" s="20"/>
      <c r="K425" s="4"/>
    </row>
    <row r="426" spans="2:11" ht="20.100000000000001" customHeight="1" x14ac:dyDescent="0.3">
      <c r="B426" s="9"/>
      <c r="C426" s="17" t="s">
        <v>306</v>
      </c>
      <c r="D426" s="19"/>
      <c r="E426" s="18">
        <f>SUM(D426*$G$24)</f>
        <v>0</v>
      </c>
      <c r="F426" s="18">
        <v>118.68141600000003</v>
      </c>
      <c r="G426" s="18">
        <f>SUM(F426*$G$24)</f>
        <v>125.80230096000004</v>
      </c>
      <c r="H426" s="18">
        <v>150.68066207232738</v>
      </c>
      <c r="I426" s="18">
        <f>+H426*$I$24</f>
        <v>160.32422444495634</v>
      </c>
      <c r="J426" s="20"/>
      <c r="K426" s="4"/>
    </row>
    <row r="427" spans="2:11" ht="20.100000000000001" customHeight="1" x14ac:dyDescent="0.3">
      <c r="B427" s="9"/>
      <c r="C427" s="17"/>
      <c r="D427" s="19"/>
      <c r="E427" s="18"/>
      <c r="F427" s="18"/>
      <c r="G427" s="18"/>
      <c r="H427" s="18"/>
      <c r="I427" s="18"/>
      <c r="J427" s="20"/>
      <c r="K427" s="4"/>
    </row>
    <row r="428" spans="2:11" ht="20.100000000000001" customHeight="1" x14ac:dyDescent="0.3">
      <c r="B428" s="9"/>
      <c r="C428" s="17"/>
      <c r="D428" s="19"/>
      <c r="E428" s="18"/>
      <c r="F428" s="18"/>
      <c r="G428" s="18"/>
      <c r="H428" s="18"/>
      <c r="I428" s="18"/>
      <c r="J428" s="20"/>
      <c r="K428" s="4"/>
    </row>
    <row r="429" spans="2:11" ht="20.100000000000001" customHeight="1" x14ac:dyDescent="0.3">
      <c r="B429" s="9">
        <v>11</v>
      </c>
      <c r="C429" s="21" t="s">
        <v>208</v>
      </c>
      <c r="D429" s="19"/>
      <c r="E429" s="18"/>
      <c r="F429" s="18"/>
      <c r="G429" s="18"/>
      <c r="H429" s="18"/>
      <c r="I429" s="18"/>
      <c r="J429" s="20"/>
      <c r="K429" s="4"/>
    </row>
    <row r="430" spans="2:11" ht="20.100000000000001" customHeight="1" x14ac:dyDescent="0.3">
      <c r="B430" s="9"/>
      <c r="C430" s="17" t="s">
        <v>63</v>
      </c>
      <c r="D430" s="19"/>
      <c r="E430" s="18"/>
      <c r="F430" s="18"/>
      <c r="G430" s="18"/>
      <c r="H430" s="18"/>
      <c r="I430" s="18"/>
      <c r="J430" s="20"/>
      <c r="K430" s="4"/>
    </row>
    <row r="431" spans="2:11" ht="20.100000000000001" customHeight="1" x14ac:dyDescent="0.3">
      <c r="B431" s="9"/>
      <c r="C431" s="17" t="s">
        <v>414</v>
      </c>
      <c r="D431" s="19">
        <v>2</v>
      </c>
      <c r="E431" s="18">
        <f>SUM(D431*$G$24)</f>
        <v>2.12</v>
      </c>
      <c r="F431" s="18">
        <v>2.8768038667200004</v>
      </c>
      <c r="G431" s="18">
        <f>SUM(F431*$G$24)</f>
        <v>3.0494120987232005</v>
      </c>
      <c r="H431" s="18">
        <v>3.67</v>
      </c>
      <c r="I431" s="18">
        <f>+H431*$I$24</f>
        <v>3.9048800000000004</v>
      </c>
      <c r="J431" s="20"/>
      <c r="K431" s="4"/>
    </row>
    <row r="432" spans="2:11" ht="20.100000000000001" customHeight="1" x14ac:dyDescent="0.3">
      <c r="B432" s="9"/>
      <c r="C432" s="17" t="s">
        <v>416</v>
      </c>
      <c r="D432" s="19"/>
      <c r="E432" s="18"/>
      <c r="F432" s="18"/>
      <c r="G432" s="18"/>
      <c r="H432" s="19"/>
      <c r="I432" s="18"/>
      <c r="J432" s="20"/>
      <c r="K432" s="4"/>
    </row>
    <row r="433" spans="2:11" ht="20.100000000000001" customHeight="1" x14ac:dyDescent="0.3">
      <c r="B433" s="9"/>
      <c r="C433" s="17" t="s">
        <v>415</v>
      </c>
      <c r="D433" s="19"/>
      <c r="E433" s="18">
        <f>SUM(D433*$G$24)</f>
        <v>0</v>
      </c>
      <c r="F433" s="18">
        <v>166.14227283609603</v>
      </c>
      <c r="G433" s="18">
        <f>SUM(F433*$G$24)</f>
        <v>176.11080920626179</v>
      </c>
      <c r="H433" s="18">
        <v>211.73</v>
      </c>
      <c r="I433" s="18">
        <f>+H433*$I$24</f>
        <v>225.28072</v>
      </c>
      <c r="J433" s="20"/>
      <c r="K433" s="4"/>
    </row>
    <row r="434" spans="2:11" ht="20.100000000000001" customHeight="1" x14ac:dyDescent="0.3">
      <c r="B434" s="9"/>
      <c r="C434" s="17"/>
      <c r="D434" s="19"/>
      <c r="E434" s="18"/>
      <c r="F434" s="18"/>
      <c r="G434" s="18"/>
      <c r="H434" s="19"/>
      <c r="I434" s="18"/>
      <c r="J434" s="20"/>
      <c r="K434" s="4"/>
    </row>
    <row r="435" spans="2:11" ht="20.100000000000001" customHeight="1" x14ac:dyDescent="0.3">
      <c r="B435" s="9"/>
      <c r="C435" s="17" t="s">
        <v>417</v>
      </c>
      <c r="D435" s="19"/>
      <c r="E435" s="18">
        <f>SUM(D435*$G$24)</f>
        <v>0</v>
      </c>
      <c r="F435" s="18">
        <v>450.79516591502409</v>
      </c>
      <c r="G435" s="18">
        <f>SUM(F435*$G$24)</f>
        <v>477.84287586992554</v>
      </c>
      <c r="H435" s="18">
        <v>574.46</v>
      </c>
      <c r="I435" s="18">
        <f>+H435*$I$24</f>
        <v>611.22544000000005</v>
      </c>
      <c r="J435" s="20"/>
      <c r="K435" s="4"/>
    </row>
    <row r="436" spans="2:11" ht="20.100000000000001" customHeight="1" x14ac:dyDescent="0.3">
      <c r="B436" s="9"/>
      <c r="C436" s="17"/>
      <c r="D436" s="19"/>
      <c r="E436" s="18"/>
      <c r="F436" s="18"/>
      <c r="G436" s="18"/>
      <c r="H436" s="19"/>
      <c r="I436" s="18"/>
      <c r="J436" s="20"/>
      <c r="K436" s="4"/>
    </row>
    <row r="437" spans="2:11" ht="20.100000000000001" customHeight="1" x14ac:dyDescent="0.3">
      <c r="B437" s="9"/>
      <c r="C437" s="17" t="s">
        <v>418</v>
      </c>
      <c r="D437" s="19"/>
      <c r="E437" s="18"/>
      <c r="F437" s="18"/>
      <c r="G437" s="19"/>
      <c r="H437" s="18">
        <v>267.5</v>
      </c>
      <c r="I437" s="18">
        <f>+H437*$I$24</f>
        <v>284.62</v>
      </c>
      <c r="J437" s="20"/>
      <c r="K437" s="4"/>
    </row>
    <row r="438" spans="2:11" ht="20.100000000000001" customHeight="1" x14ac:dyDescent="0.3">
      <c r="B438" s="9"/>
      <c r="C438" s="17" t="s">
        <v>419</v>
      </c>
      <c r="D438" s="19"/>
      <c r="E438" s="18"/>
      <c r="F438" s="18"/>
      <c r="G438" s="18" t="s">
        <v>422</v>
      </c>
      <c r="H438" s="18">
        <v>53.300000000000004</v>
      </c>
      <c r="I438" s="18">
        <f>SUM(H438*$I$24)</f>
        <v>56.711200000000005</v>
      </c>
      <c r="J438" s="20"/>
      <c r="K438" s="4"/>
    </row>
    <row r="439" spans="2:11" ht="20.100000000000001" customHeight="1" x14ac:dyDescent="0.3">
      <c r="B439" s="9"/>
      <c r="C439" s="17"/>
      <c r="D439" s="19"/>
      <c r="E439" s="18"/>
      <c r="F439" s="18"/>
      <c r="G439" s="19"/>
      <c r="H439" s="19"/>
      <c r="I439" s="18"/>
      <c r="J439" s="20"/>
      <c r="K439" s="4"/>
    </row>
    <row r="440" spans="2:11" ht="20.100000000000001" customHeight="1" x14ac:dyDescent="0.3">
      <c r="B440" s="9"/>
      <c r="C440" s="21" t="s">
        <v>442</v>
      </c>
      <c r="D440" s="19"/>
      <c r="E440" s="18">
        <f>SUM(D440*$G$24)</f>
        <v>0</v>
      </c>
      <c r="F440" s="18">
        <v>4745.0002977679678</v>
      </c>
      <c r="G440" s="19"/>
      <c r="H440" s="19"/>
      <c r="I440" s="18"/>
      <c r="J440" s="20"/>
      <c r="K440" s="4"/>
    </row>
    <row r="441" spans="2:11" ht="36" customHeight="1" x14ac:dyDescent="0.3">
      <c r="B441" s="9"/>
      <c r="C441" s="17" t="s">
        <v>443</v>
      </c>
      <c r="D441" s="19"/>
      <c r="E441" s="18"/>
      <c r="F441" s="18"/>
      <c r="G441" s="18"/>
      <c r="H441" s="25">
        <v>4252.22</v>
      </c>
      <c r="I441" s="25">
        <f>+H441*$I$24</f>
        <v>4524.3620800000008</v>
      </c>
      <c r="J441" s="20"/>
      <c r="K441" s="4"/>
    </row>
    <row r="442" spans="2:11" ht="20.100000000000001" customHeight="1" x14ac:dyDescent="0.3">
      <c r="B442" s="9"/>
      <c r="C442" s="17" t="s">
        <v>444</v>
      </c>
      <c r="D442" s="19"/>
      <c r="E442" s="18"/>
      <c r="F442" s="18"/>
      <c r="G442" s="18"/>
      <c r="H442" s="25">
        <v>4252.22</v>
      </c>
      <c r="I442" s="25">
        <f>+H442*$I$24</f>
        <v>4524.3620800000008</v>
      </c>
      <c r="J442" s="20"/>
      <c r="K442" s="4"/>
    </row>
    <row r="443" spans="2:11" ht="20.100000000000001" customHeight="1" x14ac:dyDescent="0.3">
      <c r="B443" s="9"/>
      <c r="C443" s="17" t="s">
        <v>445</v>
      </c>
      <c r="D443" s="19"/>
      <c r="E443" s="18"/>
      <c r="F443" s="18"/>
      <c r="G443" s="18"/>
      <c r="H443" s="25">
        <v>4252.22</v>
      </c>
      <c r="I443" s="25">
        <f>+H443*$I$24</f>
        <v>4524.3620800000008</v>
      </c>
      <c r="J443" s="20"/>
      <c r="K443" s="4"/>
    </row>
    <row r="444" spans="2:11" ht="20.100000000000001" customHeight="1" x14ac:dyDescent="0.3">
      <c r="B444" s="9"/>
      <c r="C444" s="17" t="s">
        <v>446</v>
      </c>
      <c r="D444" s="19"/>
      <c r="E444" s="18"/>
      <c r="F444" s="18"/>
      <c r="G444" s="18"/>
      <c r="H444" s="25">
        <v>838.88</v>
      </c>
      <c r="I444" s="25">
        <f>+H444*$I$24</f>
        <v>892.56832000000009</v>
      </c>
      <c r="J444" s="20"/>
      <c r="K444" s="4"/>
    </row>
    <row r="445" spans="2:11" ht="20.100000000000001" customHeight="1" x14ac:dyDescent="0.3">
      <c r="B445" s="9"/>
      <c r="C445" s="17" t="s">
        <v>447</v>
      </c>
      <c r="D445" s="19"/>
      <c r="E445" s="18"/>
      <c r="F445" s="18"/>
      <c r="G445" s="18"/>
      <c r="H445" s="25">
        <v>1417.75</v>
      </c>
      <c r="I445" s="25">
        <f>+H445*$I$24</f>
        <v>1508.4860000000001</v>
      </c>
      <c r="J445" s="20"/>
      <c r="K445" s="4"/>
    </row>
    <row r="446" spans="2:11" ht="20.100000000000001" customHeight="1" x14ac:dyDescent="0.3">
      <c r="B446" s="9"/>
      <c r="C446" s="17"/>
      <c r="D446" s="19"/>
      <c r="E446" s="18"/>
      <c r="F446" s="18"/>
      <c r="G446" s="18"/>
      <c r="H446" s="25"/>
      <c r="I446" s="25"/>
      <c r="J446" s="20"/>
      <c r="K446" s="4"/>
    </row>
    <row r="447" spans="2:11" ht="34.5" customHeight="1" x14ac:dyDescent="0.3">
      <c r="B447" s="9"/>
      <c r="C447" s="21" t="s">
        <v>448</v>
      </c>
      <c r="D447" s="19"/>
      <c r="E447" s="18"/>
      <c r="F447" s="18"/>
      <c r="G447" s="18"/>
      <c r="H447" s="18"/>
      <c r="I447" s="18"/>
      <c r="J447" s="20"/>
      <c r="K447" s="4"/>
    </row>
    <row r="448" spans="2:11" ht="20.100000000000001" customHeight="1" x14ac:dyDescent="0.3">
      <c r="B448" s="9"/>
      <c r="C448" s="17"/>
      <c r="D448" s="19"/>
      <c r="E448" s="18"/>
      <c r="F448" s="18"/>
      <c r="G448" s="18"/>
      <c r="H448" s="19"/>
      <c r="I448" s="18"/>
      <c r="J448" s="20"/>
      <c r="K448" s="4"/>
    </row>
    <row r="449" spans="2:12" ht="20.100000000000001" customHeight="1" x14ac:dyDescent="0.3">
      <c r="B449" s="9"/>
      <c r="C449" s="17" t="s">
        <v>449</v>
      </c>
      <c r="D449" s="19"/>
      <c r="E449" s="18"/>
      <c r="F449" s="18"/>
      <c r="G449" s="18"/>
      <c r="H449" s="25">
        <v>4252.22</v>
      </c>
      <c r="I449" s="25">
        <f>+H449*$I$24</f>
        <v>4524.3620800000008</v>
      </c>
      <c r="J449" s="20"/>
      <c r="K449" s="4"/>
    </row>
    <row r="450" spans="2:12" ht="20.100000000000001" customHeight="1" x14ac:dyDescent="0.3">
      <c r="B450" s="9"/>
      <c r="C450" s="17" t="s">
        <v>450</v>
      </c>
      <c r="D450" s="19"/>
      <c r="E450" s="18"/>
      <c r="F450" s="18"/>
      <c r="G450" s="18"/>
      <c r="H450" s="25">
        <v>4252.22</v>
      </c>
      <c r="I450" s="25">
        <f t="shared" ref="I450:I451" si="29">+H450*$I$24</f>
        <v>4524.3620800000008</v>
      </c>
      <c r="J450" s="20"/>
      <c r="K450" s="4"/>
    </row>
    <row r="451" spans="2:12" ht="20.100000000000001" customHeight="1" x14ac:dyDescent="0.3">
      <c r="B451" s="9"/>
      <c r="C451" s="17" t="s">
        <v>451</v>
      </c>
      <c r="D451" s="19">
        <v>825</v>
      </c>
      <c r="E451" s="18">
        <f>SUM(D451*$G$24)</f>
        <v>874.5</v>
      </c>
      <c r="F451" s="18">
        <v>1203.6341892366004</v>
      </c>
      <c r="G451" s="18"/>
      <c r="H451" s="25">
        <v>2884.72</v>
      </c>
      <c r="I451" s="25">
        <f t="shared" si="29"/>
        <v>3069.3420799999999</v>
      </c>
      <c r="J451" s="20"/>
      <c r="K451" s="4"/>
    </row>
    <row r="452" spans="2:12" ht="20.100000000000001" customHeight="1" x14ac:dyDescent="0.3">
      <c r="B452" s="9"/>
      <c r="C452" s="127"/>
      <c r="D452" s="19">
        <v>85</v>
      </c>
      <c r="E452" s="18">
        <f>SUM(D452*$G$24)</f>
        <v>90.100000000000009</v>
      </c>
      <c r="F452" s="18">
        <v>124.01079525468002</v>
      </c>
      <c r="G452" s="18"/>
      <c r="H452" s="18"/>
      <c r="I452" s="18"/>
      <c r="J452" s="20"/>
      <c r="K452" s="4"/>
    </row>
    <row r="453" spans="2:12" ht="20.100000000000001" customHeight="1" x14ac:dyDescent="0.3">
      <c r="B453" s="9"/>
      <c r="C453" s="21" t="s">
        <v>452</v>
      </c>
      <c r="D453" s="19">
        <v>124</v>
      </c>
      <c r="E453" s="18">
        <f>SUM(D453*$G$24)</f>
        <v>131.44</v>
      </c>
      <c r="F453" s="18">
        <v>180.90986601859206</v>
      </c>
      <c r="G453" s="18"/>
      <c r="H453" s="18"/>
      <c r="I453" s="18"/>
      <c r="J453" s="20"/>
      <c r="K453" s="4"/>
    </row>
    <row r="454" spans="2:12" ht="20.100000000000001" customHeight="1" x14ac:dyDescent="0.3">
      <c r="B454" s="9"/>
      <c r="C454" s="17" t="s">
        <v>453</v>
      </c>
      <c r="D454" s="19"/>
      <c r="E454" s="18"/>
      <c r="F454" s="18"/>
      <c r="G454" s="18"/>
      <c r="H454" s="25">
        <v>1712</v>
      </c>
      <c r="I454" s="25">
        <f>+H454*$I$24</f>
        <v>1821.5680000000002</v>
      </c>
      <c r="J454" s="20"/>
      <c r="K454" s="4"/>
    </row>
    <row r="455" spans="2:12" ht="20.100000000000001" customHeight="1" x14ac:dyDescent="0.3">
      <c r="B455" s="9"/>
      <c r="C455" s="17" t="s">
        <v>454</v>
      </c>
      <c r="E455" s="18">
        <f>SUM(D455*$G$24)</f>
        <v>0</v>
      </c>
      <c r="F455" s="18">
        <v>596.93680234440012</v>
      </c>
      <c r="G455" s="18" t="s">
        <v>263</v>
      </c>
      <c r="H455" s="25">
        <v>1417.75</v>
      </c>
      <c r="I455" s="25">
        <f>+H455*$I$24</f>
        <v>1508.4860000000001</v>
      </c>
      <c r="J455" s="20"/>
      <c r="K455" s="4"/>
    </row>
    <row r="456" spans="2:12" ht="20.100000000000001" customHeight="1" x14ac:dyDescent="0.3">
      <c r="B456" s="9"/>
      <c r="C456" s="17" t="s">
        <v>455</v>
      </c>
      <c r="D456" s="19"/>
      <c r="E456" s="18"/>
      <c r="F456" s="18"/>
      <c r="G456" s="18"/>
      <c r="H456" s="25">
        <v>51.36</v>
      </c>
      <c r="I456" s="25">
        <f>+H456*$I$24</f>
        <v>54.647040000000004</v>
      </c>
      <c r="J456" s="20"/>
      <c r="K456" s="4"/>
      <c r="L456" s="6"/>
    </row>
    <row r="457" spans="2:12" ht="20.100000000000001" customHeight="1" x14ac:dyDescent="0.3">
      <c r="B457" s="9"/>
      <c r="C457" s="17"/>
      <c r="D457" s="19">
        <v>825</v>
      </c>
      <c r="E457" s="18">
        <f>SUM(D457*$G$24)</f>
        <v>874.5</v>
      </c>
      <c r="F457" s="18">
        <v>1203.6341892366004</v>
      </c>
      <c r="G457" s="18"/>
      <c r="H457" s="18"/>
      <c r="I457" s="18"/>
      <c r="J457" s="20"/>
      <c r="K457" s="4"/>
      <c r="L457" s="6"/>
    </row>
    <row r="458" spans="2:12" ht="20.100000000000001" customHeight="1" x14ac:dyDescent="0.3">
      <c r="B458" s="9"/>
      <c r="C458" s="21" t="s">
        <v>457</v>
      </c>
      <c r="D458" s="19"/>
      <c r="E458" s="18"/>
      <c r="F458" s="18"/>
      <c r="G458" s="18"/>
      <c r="H458" s="19"/>
      <c r="I458" s="18"/>
      <c r="J458" s="20"/>
      <c r="K458" s="4"/>
      <c r="L458" s="6"/>
    </row>
    <row r="459" spans="2:12" ht="20.100000000000001" customHeight="1" x14ac:dyDescent="0.3">
      <c r="B459" s="9"/>
      <c r="C459" s="17" t="s">
        <v>456</v>
      </c>
      <c r="D459" s="19"/>
      <c r="E459" s="18"/>
      <c r="F459" s="18"/>
      <c r="G459" s="18"/>
      <c r="H459" s="25">
        <v>1926</v>
      </c>
      <c r="I459" s="25">
        <f>+H459*$I$24</f>
        <v>2049.2640000000001</v>
      </c>
      <c r="J459" s="20"/>
      <c r="K459" s="4"/>
      <c r="L459" s="6"/>
    </row>
    <row r="460" spans="2:12" ht="20.100000000000001" customHeight="1" x14ac:dyDescent="0.3">
      <c r="B460" s="9"/>
      <c r="C460" s="127"/>
      <c r="D460" s="19"/>
      <c r="E460" s="18"/>
      <c r="F460" s="18"/>
      <c r="G460" s="18">
        <v>2800</v>
      </c>
      <c r="H460" s="18"/>
      <c r="I460" s="18"/>
      <c r="J460" s="20"/>
      <c r="K460" s="4"/>
      <c r="L460" s="6"/>
    </row>
    <row r="461" spans="2:12" ht="20.100000000000001" customHeight="1" x14ac:dyDescent="0.3">
      <c r="B461" s="9"/>
      <c r="C461" s="21" t="s">
        <v>458</v>
      </c>
      <c r="D461" s="19"/>
      <c r="E461" s="18"/>
      <c r="F461" s="18"/>
      <c r="G461" s="18">
        <v>3000</v>
      </c>
      <c r="H461" s="18"/>
      <c r="I461" s="18"/>
      <c r="J461" s="20"/>
      <c r="K461" s="4"/>
      <c r="L461" s="6"/>
    </row>
    <row r="462" spans="2:12" ht="20.100000000000001" customHeight="1" x14ac:dyDescent="0.3">
      <c r="B462" s="9"/>
      <c r="C462" s="17" t="s">
        <v>459</v>
      </c>
      <c r="D462" s="19"/>
      <c r="E462" s="18"/>
      <c r="F462" s="18"/>
      <c r="G462" s="18">
        <v>4745</v>
      </c>
      <c r="H462" s="25">
        <v>856</v>
      </c>
      <c r="I462" s="25">
        <f>+H462*$I$24</f>
        <v>910.78400000000011</v>
      </c>
      <c r="J462" s="20"/>
      <c r="K462" s="4"/>
      <c r="L462" s="6"/>
    </row>
    <row r="463" spans="2:12" ht="20.100000000000001" customHeight="1" x14ac:dyDescent="0.3">
      <c r="B463" s="9"/>
      <c r="C463" s="17" t="s">
        <v>460</v>
      </c>
      <c r="D463" s="19"/>
      <c r="E463" s="18"/>
      <c r="F463" s="18"/>
      <c r="G463" s="19"/>
      <c r="H463" s="25">
        <v>85.6</v>
      </c>
      <c r="I463" s="25">
        <f>+H463*$I$24</f>
        <v>91.078400000000002</v>
      </c>
      <c r="J463" s="20"/>
      <c r="K463" s="4"/>
      <c r="L463" s="6"/>
    </row>
    <row r="464" spans="2:12" ht="20.100000000000001" customHeight="1" x14ac:dyDescent="0.3">
      <c r="B464" s="9"/>
      <c r="C464" s="17" t="s">
        <v>461</v>
      </c>
      <c r="D464" s="19"/>
      <c r="E464" s="18"/>
      <c r="F464" s="18"/>
      <c r="G464" s="19"/>
      <c r="H464" s="25">
        <v>856</v>
      </c>
      <c r="I464" s="25">
        <f>+H464*$I$24</f>
        <v>910.78400000000011</v>
      </c>
      <c r="J464" s="20"/>
      <c r="K464" s="4"/>
      <c r="L464" s="6"/>
    </row>
    <row r="465" spans="2:12" ht="20.100000000000001" customHeight="1" x14ac:dyDescent="0.3">
      <c r="B465" s="9"/>
      <c r="C465" s="17" t="s">
        <v>462</v>
      </c>
      <c r="D465" s="19"/>
      <c r="E465" s="18"/>
      <c r="F465" s="18"/>
      <c r="G465" s="18"/>
      <c r="H465" s="25">
        <v>85.6</v>
      </c>
      <c r="I465" s="25">
        <f>+H465*$I$24</f>
        <v>91.078400000000002</v>
      </c>
      <c r="J465" s="20"/>
      <c r="K465" s="4"/>
      <c r="L465" s="6"/>
    </row>
    <row r="466" spans="2:12" ht="20.100000000000001" customHeight="1" x14ac:dyDescent="0.3">
      <c r="B466" s="9"/>
      <c r="C466" s="126"/>
      <c r="D466" s="19"/>
      <c r="E466" s="18"/>
      <c r="F466" s="18"/>
      <c r="G466" s="18"/>
      <c r="H466" s="18"/>
      <c r="I466" s="18"/>
      <c r="J466" s="20"/>
      <c r="K466" s="4"/>
      <c r="L466" s="6"/>
    </row>
    <row r="467" spans="2:12" ht="20.100000000000001" customHeight="1" x14ac:dyDescent="0.3">
      <c r="B467" s="9"/>
      <c r="C467" s="126"/>
      <c r="D467" s="19"/>
      <c r="E467" s="18"/>
      <c r="F467" s="18"/>
      <c r="G467" s="18">
        <v>1203.6300000000001</v>
      </c>
      <c r="H467" s="18"/>
      <c r="I467" s="18"/>
      <c r="J467" s="20"/>
      <c r="K467" s="4"/>
      <c r="L467" s="6"/>
    </row>
    <row r="468" spans="2:12" ht="20.100000000000001" customHeight="1" x14ac:dyDescent="0.3">
      <c r="B468" s="9"/>
      <c r="C468" s="21" t="s">
        <v>463</v>
      </c>
      <c r="D468" s="19"/>
      <c r="E468" s="18"/>
      <c r="F468" s="18"/>
      <c r="G468" s="18">
        <v>124.01</v>
      </c>
      <c r="H468" s="18"/>
      <c r="I468" s="18"/>
      <c r="J468" s="20"/>
      <c r="K468" s="4"/>
      <c r="L468" s="6"/>
    </row>
    <row r="469" spans="2:12" ht="20.100000000000001" customHeight="1" x14ac:dyDescent="0.3">
      <c r="B469" s="9"/>
      <c r="C469" s="17" t="s">
        <v>464</v>
      </c>
      <c r="D469" s="19"/>
      <c r="E469" s="18"/>
      <c r="F469" s="18"/>
      <c r="G469" s="18">
        <v>180.91</v>
      </c>
      <c r="H469" s="25">
        <v>364.66</v>
      </c>
      <c r="I469" s="25">
        <f>+H469*$I$24</f>
        <v>387.99824000000007</v>
      </c>
      <c r="J469" s="20"/>
      <c r="K469" s="4"/>
      <c r="L469" s="6"/>
    </row>
    <row r="470" spans="2:12" ht="20.100000000000001" customHeight="1" x14ac:dyDescent="0.3">
      <c r="B470" s="9"/>
      <c r="C470" s="17" t="s">
        <v>465</v>
      </c>
      <c r="D470" s="19"/>
      <c r="E470" s="18"/>
      <c r="F470" s="18"/>
      <c r="G470" s="18">
        <v>1203.6300000000001</v>
      </c>
      <c r="H470" s="25">
        <v>364.66</v>
      </c>
      <c r="I470" s="25">
        <f>+H470*$I$24</f>
        <v>387.99824000000007</v>
      </c>
      <c r="J470" s="20"/>
      <c r="K470" s="4"/>
      <c r="L470" s="6"/>
    </row>
    <row r="471" spans="2:12" ht="20.100000000000001" customHeight="1" x14ac:dyDescent="0.3">
      <c r="B471" s="9"/>
      <c r="C471" s="17" t="s">
        <v>466</v>
      </c>
      <c r="D471" s="19"/>
      <c r="E471" s="18"/>
      <c r="F471" s="18"/>
      <c r="G471" s="19"/>
      <c r="H471" s="25">
        <v>192.6</v>
      </c>
      <c r="I471" s="25">
        <f>+H471*$I$24</f>
        <v>204.9264</v>
      </c>
      <c r="J471" s="20"/>
      <c r="K471" s="4"/>
      <c r="L471" s="6"/>
    </row>
    <row r="472" spans="2:12" ht="20.100000000000001" customHeight="1" x14ac:dyDescent="0.3">
      <c r="B472" s="9"/>
      <c r="C472" s="126"/>
      <c r="D472" s="19"/>
      <c r="E472" s="18"/>
      <c r="F472" s="18"/>
      <c r="G472" s="19"/>
      <c r="H472" s="19"/>
      <c r="I472" s="18"/>
      <c r="J472" s="20"/>
      <c r="K472" s="4"/>
      <c r="L472" s="6"/>
    </row>
    <row r="473" spans="2:12" ht="20.100000000000001" customHeight="1" x14ac:dyDescent="0.3">
      <c r="B473" s="9"/>
      <c r="C473" s="21" t="s">
        <v>467</v>
      </c>
      <c r="D473" s="19"/>
      <c r="E473" s="18"/>
      <c r="F473" s="18"/>
      <c r="G473" s="19"/>
      <c r="H473" s="18"/>
      <c r="I473" s="18"/>
      <c r="J473" s="20"/>
      <c r="K473" s="4"/>
      <c r="L473" s="6"/>
    </row>
    <row r="474" spans="2:12" ht="20.100000000000001" customHeight="1" x14ac:dyDescent="0.3">
      <c r="B474" s="9"/>
      <c r="C474" s="17" t="s">
        <v>468</v>
      </c>
      <c r="D474" s="19"/>
      <c r="E474" s="18"/>
      <c r="F474" s="18"/>
      <c r="G474" s="18"/>
      <c r="H474" s="25">
        <v>1712</v>
      </c>
      <c r="I474" s="25">
        <f>+H474*$I$24</f>
        <v>1821.5680000000002</v>
      </c>
      <c r="J474" s="20"/>
      <c r="K474" s="4"/>
      <c r="L474" s="6"/>
    </row>
    <row r="475" spans="2:12" ht="20.100000000000001" customHeight="1" x14ac:dyDescent="0.3">
      <c r="B475" s="9"/>
      <c r="C475" s="17" t="s">
        <v>469</v>
      </c>
      <c r="D475" s="19"/>
      <c r="E475" s="18"/>
      <c r="F475" s="18"/>
      <c r="G475" s="18"/>
      <c r="H475" s="25">
        <v>256.8</v>
      </c>
      <c r="I475" s="25">
        <f>+H475*$I$24</f>
        <v>273.23520000000002</v>
      </c>
      <c r="J475" s="20"/>
      <c r="K475" s="4"/>
      <c r="L475" s="6"/>
    </row>
    <row r="476" spans="2:12" ht="20.100000000000001" customHeight="1" x14ac:dyDescent="0.3">
      <c r="B476" s="9"/>
      <c r="C476" s="17" t="s">
        <v>470</v>
      </c>
      <c r="D476" s="19"/>
      <c r="E476" s="18"/>
      <c r="F476" s="18"/>
      <c r="G476" s="18"/>
      <c r="H476" s="25">
        <v>256.8</v>
      </c>
      <c r="I476" s="25">
        <f>+H476*$I$24</f>
        <v>273.23520000000002</v>
      </c>
      <c r="J476" s="20"/>
      <c r="K476" s="4"/>
      <c r="L476" s="6"/>
    </row>
    <row r="477" spans="2:12" ht="20.100000000000001" customHeight="1" x14ac:dyDescent="0.3">
      <c r="B477" s="9"/>
      <c r="C477" s="126"/>
      <c r="D477" s="19"/>
      <c r="E477" s="18"/>
      <c r="F477" s="18"/>
      <c r="G477" s="18"/>
      <c r="H477" s="18"/>
      <c r="I477" s="18"/>
      <c r="J477" s="20"/>
      <c r="K477" s="4"/>
      <c r="L477" s="6"/>
    </row>
    <row r="478" spans="2:12" ht="20.100000000000001" customHeight="1" x14ac:dyDescent="0.3">
      <c r="B478" s="9"/>
      <c r="C478" s="127"/>
      <c r="D478" s="19"/>
      <c r="E478" s="18"/>
      <c r="F478" s="18"/>
      <c r="G478" s="18"/>
      <c r="H478" s="18"/>
      <c r="I478" s="18"/>
      <c r="J478" s="20"/>
      <c r="K478" s="4"/>
      <c r="L478" s="6"/>
    </row>
    <row r="479" spans="2:12" ht="20.100000000000001" customHeight="1" x14ac:dyDescent="0.3">
      <c r="B479" s="9"/>
      <c r="C479" s="17"/>
      <c r="D479" s="19"/>
      <c r="E479" s="18"/>
      <c r="F479" s="18"/>
      <c r="G479" s="18"/>
      <c r="H479" s="18"/>
      <c r="I479" s="18"/>
      <c r="J479" s="20"/>
      <c r="K479" s="4"/>
      <c r="L479" s="6"/>
    </row>
    <row r="480" spans="2:12" ht="20.100000000000001" customHeight="1" x14ac:dyDescent="0.3">
      <c r="B480" s="9">
        <v>12</v>
      </c>
      <c r="C480" s="21" t="s">
        <v>209</v>
      </c>
      <c r="D480" s="19"/>
      <c r="E480" s="18"/>
      <c r="F480" s="18"/>
      <c r="G480" s="18"/>
      <c r="H480" s="18"/>
      <c r="I480" s="18"/>
      <c r="J480" s="20"/>
      <c r="K480" s="4"/>
      <c r="L480" s="6"/>
    </row>
    <row r="481" spans="2:12" ht="20.100000000000001" customHeight="1" x14ac:dyDescent="0.3">
      <c r="B481" s="9"/>
      <c r="C481" s="17" t="s">
        <v>65</v>
      </c>
      <c r="D481" s="19"/>
      <c r="E481" s="18"/>
      <c r="F481" s="18"/>
      <c r="G481" s="18"/>
      <c r="H481" s="18"/>
      <c r="I481" s="18"/>
      <c r="J481" s="20"/>
      <c r="K481" s="4"/>
      <c r="L481" s="6"/>
    </row>
    <row r="482" spans="2:12" ht="20.100000000000001" customHeight="1" x14ac:dyDescent="0.3">
      <c r="B482" s="9"/>
      <c r="C482" s="17" t="s">
        <v>328</v>
      </c>
      <c r="D482" s="63" t="s">
        <v>296</v>
      </c>
      <c r="E482" s="63" t="s">
        <v>296</v>
      </c>
      <c r="F482" s="63" t="s">
        <v>296</v>
      </c>
      <c r="G482" s="63" t="s">
        <v>296</v>
      </c>
      <c r="H482" s="63" t="s">
        <v>296</v>
      </c>
      <c r="I482" s="18" t="s">
        <v>296</v>
      </c>
      <c r="J482" s="20"/>
      <c r="K482" s="4"/>
      <c r="L482" s="6"/>
    </row>
    <row r="483" spans="2:12" ht="20.100000000000001" customHeight="1" x14ac:dyDescent="0.3">
      <c r="B483" s="9"/>
      <c r="C483" s="17" t="s">
        <v>47</v>
      </c>
      <c r="D483" s="63" t="s">
        <v>297</v>
      </c>
      <c r="E483" s="11" t="s">
        <v>381</v>
      </c>
      <c r="F483" s="11" t="s">
        <v>381</v>
      </c>
      <c r="G483" s="11" t="s">
        <v>381</v>
      </c>
      <c r="H483" s="11" t="s">
        <v>483</v>
      </c>
      <c r="I483" s="18" t="s">
        <v>507</v>
      </c>
      <c r="J483" s="20"/>
      <c r="K483" s="4"/>
      <c r="L483" s="6"/>
    </row>
    <row r="484" spans="2:12" ht="20.100000000000001" customHeight="1" x14ac:dyDescent="0.3">
      <c r="B484" s="9"/>
      <c r="C484" s="17" t="s">
        <v>48</v>
      </c>
      <c r="D484" s="63" t="s">
        <v>299</v>
      </c>
      <c r="E484" s="11" t="s">
        <v>382</v>
      </c>
      <c r="F484" s="11" t="s">
        <v>382</v>
      </c>
      <c r="G484" s="11" t="s">
        <v>382</v>
      </c>
      <c r="H484" s="11" t="s">
        <v>484</v>
      </c>
      <c r="I484" s="18" t="s">
        <v>508</v>
      </c>
      <c r="J484" s="20"/>
      <c r="K484" s="4"/>
      <c r="L484" s="6"/>
    </row>
    <row r="485" spans="2:12" ht="20.100000000000001" customHeight="1" x14ac:dyDescent="0.3">
      <c r="B485" s="9"/>
      <c r="C485" s="17" t="s">
        <v>49</v>
      </c>
      <c r="D485" s="63" t="s">
        <v>298</v>
      </c>
      <c r="E485" s="11" t="s">
        <v>383</v>
      </c>
      <c r="F485" s="11" t="s">
        <v>383</v>
      </c>
      <c r="G485" s="11" t="s">
        <v>383</v>
      </c>
      <c r="H485" s="11" t="s">
        <v>485</v>
      </c>
      <c r="I485" s="18" t="s">
        <v>509</v>
      </c>
      <c r="J485" s="20"/>
      <c r="K485" s="4"/>
      <c r="L485" s="6"/>
    </row>
    <row r="486" spans="2:12" ht="20.100000000000001" customHeight="1" x14ac:dyDescent="0.3">
      <c r="B486" s="9"/>
      <c r="C486" s="17"/>
      <c r="D486" s="19"/>
      <c r="E486" s="18"/>
      <c r="F486" s="18"/>
      <c r="G486" s="18"/>
      <c r="H486" s="18"/>
      <c r="I486" s="18"/>
      <c r="J486" s="20"/>
      <c r="K486" s="4"/>
      <c r="L486" s="6"/>
    </row>
    <row r="487" spans="2:12" ht="20.100000000000001" customHeight="1" x14ac:dyDescent="0.3">
      <c r="B487" s="9"/>
      <c r="C487" s="17" t="s">
        <v>329</v>
      </c>
      <c r="D487" s="19"/>
      <c r="E487" s="18"/>
      <c r="F487" s="18"/>
      <c r="G487" s="18"/>
      <c r="H487" s="18"/>
      <c r="I487" s="18"/>
      <c r="J487" s="20"/>
      <c r="K487" s="4"/>
      <c r="L487" s="6"/>
    </row>
    <row r="488" spans="2:12" ht="20.100000000000001" customHeight="1" x14ac:dyDescent="0.3">
      <c r="B488" s="9"/>
      <c r="C488" s="20"/>
      <c r="D488" s="19"/>
      <c r="E488" s="18"/>
      <c r="F488" s="18"/>
      <c r="G488" s="18"/>
      <c r="H488" s="18"/>
      <c r="I488" s="18"/>
      <c r="J488" s="20"/>
      <c r="K488" s="4"/>
      <c r="L488" s="6"/>
    </row>
    <row r="489" spans="2:12" ht="20.100000000000001" customHeight="1" x14ac:dyDescent="0.3">
      <c r="B489" s="9"/>
      <c r="C489" s="17" t="s">
        <v>50</v>
      </c>
      <c r="D489" s="64" t="s">
        <v>300</v>
      </c>
      <c r="E489" s="49" t="s">
        <v>384</v>
      </c>
      <c r="F489" s="49" t="s">
        <v>384</v>
      </c>
      <c r="G489" s="49" t="s">
        <v>384</v>
      </c>
      <c r="H489" s="49" t="s">
        <v>486</v>
      </c>
      <c r="I489" s="18" t="s">
        <v>504</v>
      </c>
      <c r="J489" s="20"/>
      <c r="K489" s="4"/>
      <c r="L489" s="6"/>
    </row>
    <row r="490" spans="2:12" ht="20.100000000000001" customHeight="1" x14ac:dyDescent="0.3">
      <c r="B490" s="9"/>
      <c r="C490" s="17" t="s">
        <v>51</v>
      </c>
      <c r="D490" s="65" t="s">
        <v>301</v>
      </c>
      <c r="E490" s="49" t="s">
        <v>385</v>
      </c>
      <c r="F490" s="49" t="s">
        <v>385</v>
      </c>
      <c r="G490" s="49" t="s">
        <v>385</v>
      </c>
      <c r="H490" s="49" t="s">
        <v>487</v>
      </c>
      <c r="I490" s="18" t="s">
        <v>505</v>
      </c>
      <c r="J490" s="20"/>
      <c r="K490" s="4"/>
      <c r="L490" s="6"/>
    </row>
    <row r="491" spans="2:12" ht="20.100000000000001" customHeight="1" x14ac:dyDescent="0.3">
      <c r="B491" s="9"/>
      <c r="C491" s="17" t="s">
        <v>52</v>
      </c>
      <c r="D491" s="65" t="s">
        <v>302</v>
      </c>
      <c r="E491" s="49" t="s">
        <v>386</v>
      </c>
      <c r="F491" s="49" t="s">
        <v>386</v>
      </c>
      <c r="G491" s="49" t="s">
        <v>386</v>
      </c>
      <c r="H491" s="49" t="s">
        <v>488</v>
      </c>
      <c r="I491" s="18" t="s">
        <v>506</v>
      </c>
      <c r="J491" s="20"/>
      <c r="K491" s="4"/>
      <c r="L491" s="6"/>
    </row>
    <row r="492" spans="2:12" ht="20.100000000000001" customHeight="1" x14ac:dyDescent="0.3">
      <c r="B492" s="9"/>
      <c r="C492" s="17"/>
      <c r="D492" s="19"/>
      <c r="E492" s="18"/>
      <c r="F492" s="18"/>
      <c r="G492" s="18"/>
      <c r="H492" s="18"/>
      <c r="I492" s="18"/>
      <c r="J492" s="20"/>
      <c r="K492" s="4"/>
      <c r="L492" s="6"/>
    </row>
    <row r="493" spans="2:12" ht="20.100000000000001" customHeight="1" x14ac:dyDescent="0.3">
      <c r="B493" s="9"/>
      <c r="C493" s="17"/>
      <c r="D493" s="19"/>
      <c r="E493" s="18"/>
      <c r="F493" s="18"/>
      <c r="G493" s="18"/>
      <c r="H493" s="18"/>
      <c r="I493" s="18"/>
      <c r="J493" s="20"/>
      <c r="K493" s="4"/>
      <c r="L493" s="6"/>
    </row>
    <row r="494" spans="2:12" ht="20.100000000000001" customHeight="1" x14ac:dyDescent="0.3">
      <c r="B494" s="9">
        <v>13</v>
      </c>
      <c r="C494" s="21" t="s">
        <v>210</v>
      </c>
      <c r="D494" s="19"/>
      <c r="E494" s="18"/>
      <c r="F494" s="18"/>
      <c r="G494" s="18"/>
      <c r="H494" s="18"/>
      <c r="I494" s="19"/>
      <c r="J494" s="20"/>
      <c r="K494" s="4"/>
      <c r="L494" s="6"/>
    </row>
    <row r="495" spans="2:12" ht="20.100000000000001" customHeight="1" x14ac:dyDescent="0.3">
      <c r="B495" s="9"/>
      <c r="C495" s="17"/>
      <c r="D495" s="19"/>
      <c r="E495" s="18"/>
      <c r="F495" s="18"/>
      <c r="G495" s="18"/>
      <c r="H495" s="18"/>
      <c r="I495" s="19"/>
      <c r="J495" s="20"/>
      <c r="K495" s="4"/>
      <c r="L495" s="6"/>
    </row>
    <row r="496" spans="2:12" ht="20.100000000000001" customHeight="1" x14ac:dyDescent="0.3">
      <c r="B496" s="9"/>
      <c r="C496" s="17" t="s">
        <v>68</v>
      </c>
      <c r="D496" s="19"/>
      <c r="E496" s="18"/>
      <c r="F496" s="18"/>
      <c r="G496" s="18"/>
      <c r="H496" s="18"/>
      <c r="I496" s="19"/>
      <c r="J496" s="20"/>
      <c r="K496" s="4"/>
      <c r="L496" s="6"/>
    </row>
    <row r="497" spans="2:13" ht="20.100000000000001" customHeight="1" x14ac:dyDescent="0.3">
      <c r="B497" s="9"/>
      <c r="C497" s="20"/>
      <c r="D497" s="19"/>
      <c r="E497" s="18"/>
      <c r="F497" s="18"/>
      <c r="G497" s="18"/>
      <c r="H497" s="18"/>
      <c r="I497" s="19"/>
      <c r="J497" s="20"/>
      <c r="K497" s="4"/>
      <c r="L497" s="6"/>
    </row>
    <row r="498" spans="2:13" ht="20.100000000000001" customHeight="1" x14ac:dyDescent="0.3">
      <c r="B498" s="9"/>
      <c r="C498" s="42" t="s">
        <v>69</v>
      </c>
      <c r="D498" s="19"/>
      <c r="E498" s="18"/>
      <c r="F498" s="18"/>
      <c r="G498" s="18"/>
      <c r="H498" s="18"/>
      <c r="I498" s="19"/>
      <c r="J498" s="20"/>
      <c r="K498" s="4"/>
      <c r="L498" s="6"/>
    </row>
    <row r="499" spans="2:13" ht="20.100000000000001" customHeight="1" x14ac:dyDescent="0.3">
      <c r="B499" s="9"/>
      <c r="C499" s="20"/>
      <c r="D499" s="19"/>
      <c r="E499" s="18"/>
      <c r="F499" s="18"/>
      <c r="G499" s="18"/>
      <c r="H499" s="18"/>
      <c r="I499" s="19"/>
      <c r="J499" s="20"/>
      <c r="K499" s="4"/>
      <c r="L499" s="6"/>
    </row>
    <row r="500" spans="2:13" ht="20.100000000000001" customHeight="1" x14ac:dyDescent="0.3">
      <c r="B500" s="9"/>
      <c r="C500" s="17" t="s">
        <v>43</v>
      </c>
      <c r="D500" s="19"/>
      <c r="E500" s="18"/>
      <c r="F500" s="18"/>
      <c r="G500" s="18"/>
      <c r="H500" s="18"/>
      <c r="I500" s="19"/>
      <c r="J500" s="20"/>
      <c r="K500" s="4"/>
      <c r="L500" s="6"/>
    </row>
    <row r="501" spans="2:13" ht="20.100000000000001" customHeight="1" x14ac:dyDescent="0.3">
      <c r="B501" s="9"/>
      <c r="C501" s="17" t="s">
        <v>307</v>
      </c>
      <c r="D501" s="19"/>
      <c r="E501" s="18">
        <f>SUM(D501*$G$24)</f>
        <v>0</v>
      </c>
      <c r="F501" s="18">
        <v>44.780437547999995</v>
      </c>
      <c r="G501" s="18">
        <f>SUM(F501*$G$24)</f>
        <v>47.467263800879998</v>
      </c>
      <c r="H501" s="18">
        <v>56.854275968708912</v>
      </c>
      <c r="I501" s="18">
        <f>SUM(H501*$I$24)</f>
        <v>60.492949630706285</v>
      </c>
      <c r="J501" s="20"/>
      <c r="K501" s="4"/>
      <c r="L501" s="6"/>
    </row>
    <row r="502" spans="2:13" ht="20.100000000000001" customHeight="1" x14ac:dyDescent="0.3">
      <c r="B502" s="9"/>
      <c r="C502" s="17" t="s">
        <v>44</v>
      </c>
      <c r="D502" s="19"/>
      <c r="E502" s="18"/>
      <c r="F502" s="18"/>
      <c r="G502" s="18"/>
      <c r="H502" s="18"/>
      <c r="I502" s="18"/>
      <c r="J502" s="20"/>
      <c r="K502" s="4"/>
      <c r="L502" s="6"/>
    </row>
    <row r="503" spans="2:13" ht="20.100000000000001" customHeight="1" x14ac:dyDescent="0.3">
      <c r="B503" s="9"/>
      <c r="C503" s="20" t="s">
        <v>307</v>
      </c>
      <c r="D503" s="19"/>
      <c r="E503" s="18">
        <f>SUM(D503*$G$24)</f>
        <v>0</v>
      </c>
      <c r="F503" s="18">
        <v>111.9575556936</v>
      </c>
      <c r="G503" s="18">
        <f>SUM(F503*$G$24)</f>
        <v>118.67500903521601</v>
      </c>
      <c r="H503" s="18">
        <v>142.14389400199866</v>
      </c>
      <c r="I503" s="18">
        <f>SUM(H503*$I$24)</f>
        <v>151.2411032181266</v>
      </c>
      <c r="J503" s="20"/>
      <c r="K503" s="4"/>
      <c r="L503" s="6"/>
    </row>
    <row r="504" spans="2:13" ht="20.100000000000001" customHeight="1" x14ac:dyDescent="0.3">
      <c r="B504" s="9"/>
      <c r="C504" s="20" t="s">
        <v>308</v>
      </c>
      <c r="D504" s="19" t="s">
        <v>289</v>
      </c>
      <c r="E504" s="19" t="s">
        <v>407</v>
      </c>
      <c r="F504" s="19" t="s">
        <v>400</v>
      </c>
      <c r="G504" s="19" t="s">
        <v>407</v>
      </c>
      <c r="H504" s="19" t="s">
        <v>492</v>
      </c>
      <c r="I504" s="19" t="s">
        <v>501</v>
      </c>
      <c r="J504" s="20"/>
      <c r="K504" s="5"/>
      <c r="L504" s="6"/>
    </row>
    <row r="505" spans="2:13" ht="20.100000000000001" customHeight="1" x14ac:dyDescent="0.3">
      <c r="B505" s="9"/>
      <c r="C505" s="17"/>
      <c r="D505" s="19" t="s">
        <v>286</v>
      </c>
      <c r="E505" s="19" t="s">
        <v>286</v>
      </c>
      <c r="F505" s="19" t="s">
        <v>286</v>
      </c>
      <c r="G505" s="19" t="s">
        <v>286</v>
      </c>
      <c r="H505" s="19" t="s">
        <v>286</v>
      </c>
      <c r="I505" s="19" t="s">
        <v>286</v>
      </c>
      <c r="J505" s="20"/>
      <c r="K505" s="4"/>
      <c r="L505" s="6"/>
    </row>
    <row r="506" spans="2:13" ht="20.100000000000001" customHeight="1" x14ac:dyDescent="0.3">
      <c r="B506" s="9"/>
      <c r="C506" s="17"/>
      <c r="D506" s="19" t="s">
        <v>287</v>
      </c>
      <c r="E506" s="19" t="s">
        <v>287</v>
      </c>
      <c r="F506" s="19" t="s">
        <v>287</v>
      </c>
      <c r="G506" s="19" t="s">
        <v>287</v>
      </c>
      <c r="H506" s="19" t="s">
        <v>287</v>
      </c>
      <c r="I506" s="19" t="s">
        <v>287</v>
      </c>
      <c r="J506" s="20"/>
      <c r="K506" s="4"/>
      <c r="L506" s="6"/>
    </row>
    <row r="507" spans="2:13" ht="20.100000000000001" customHeight="1" x14ac:dyDescent="0.3">
      <c r="B507" s="9"/>
      <c r="C507" s="17"/>
      <c r="D507" s="19" t="s">
        <v>288</v>
      </c>
      <c r="E507" s="19" t="s">
        <v>288</v>
      </c>
      <c r="F507" s="19" t="s">
        <v>288</v>
      </c>
      <c r="G507" s="19" t="s">
        <v>288</v>
      </c>
      <c r="H507" s="19" t="s">
        <v>288</v>
      </c>
      <c r="I507" s="19" t="s">
        <v>288</v>
      </c>
      <c r="J507" s="20"/>
      <c r="K507" s="4"/>
      <c r="L507" s="6"/>
    </row>
    <row r="508" spans="2:13" ht="20.100000000000001" customHeight="1" x14ac:dyDescent="0.3">
      <c r="B508" s="9"/>
      <c r="C508" s="17"/>
      <c r="D508" s="19" t="s">
        <v>285</v>
      </c>
      <c r="E508" s="19" t="s">
        <v>285</v>
      </c>
      <c r="F508" s="19" t="s">
        <v>285</v>
      </c>
      <c r="G508" s="19" t="s">
        <v>285</v>
      </c>
      <c r="H508" s="19" t="s">
        <v>285</v>
      </c>
      <c r="I508" s="19" t="s">
        <v>285</v>
      </c>
      <c r="J508" s="20"/>
      <c r="K508" s="4"/>
      <c r="L508" s="6"/>
    </row>
    <row r="509" spans="2:13" ht="20.100000000000001" customHeight="1" x14ac:dyDescent="0.3">
      <c r="B509" s="9"/>
      <c r="C509" s="17"/>
      <c r="D509" s="19"/>
      <c r="E509" s="18"/>
      <c r="F509" s="18"/>
      <c r="G509" s="18"/>
      <c r="H509" s="18"/>
      <c r="I509" s="19"/>
      <c r="J509" s="20"/>
      <c r="K509" s="4"/>
      <c r="L509" s="6"/>
    </row>
    <row r="510" spans="2:13" ht="20.100000000000001" customHeight="1" x14ac:dyDescent="0.3">
      <c r="B510" s="9"/>
      <c r="C510" s="17" t="s">
        <v>309</v>
      </c>
      <c r="D510" s="19" t="s">
        <v>290</v>
      </c>
      <c r="E510" s="19" t="s">
        <v>408</v>
      </c>
      <c r="F510" s="19" t="s">
        <v>401</v>
      </c>
      <c r="G510" s="19" t="s">
        <v>408</v>
      </c>
      <c r="H510" s="19" t="s">
        <v>493</v>
      </c>
      <c r="I510" s="19" t="s">
        <v>502</v>
      </c>
      <c r="J510" s="20"/>
      <c r="K510" s="4"/>
      <c r="L510" s="6"/>
      <c r="M510" s="1"/>
    </row>
    <row r="511" spans="2:13" ht="20.100000000000001" customHeight="1" x14ac:dyDescent="0.3">
      <c r="B511" s="9"/>
      <c r="C511" s="20"/>
      <c r="D511" s="19" t="s">
        <v>286</v>
      </c>
      <c r="E511" s="19" t="s">
        <v>286</v>
      </c>
      <c r="F511" s="19" t="s">
        <v>286</v>
      </c>
      <c r="G511" s="19" t="s">
        <v>286</v>
      </c>
      <c r="H511" s="19" t="s">
        <v>286</v>
      </c>
      <c r="I511" s="19" t="s">
        <v>286</v>
      </c>
      <c r="J511" s="20"/>
      <c r="K511" s="4"/>
      <c r="L511" s="6"/>
    </row>
    <row r="512" spans="2:13" ht="20.100000000000001" customHeight="1" x14ac:dyDescent="0.3">
      <c r="B512" s="9"/>
      <c r="C512" s="20"/>
      <c r="D512" s="19" t="s">
        <v>287</v>
      </c>
      <c r="E512" s="19" t="s">
        <v>287</v>
      </c>
      <c r="F512" s="19" t="s">
        <v>287</v>
      </c>
      <c r="G512" s="19" t="s">
        <v>287</v>
      </c>
      <c r="H512" s="19" t="s">
        <v>287</v>
      </c>
      <c r="I512" s="19" t="s">
        <v>287</v>
      </c>
      <c r="J512" s="20"/>
      <c r="K512" s="4"/>
      <c r="L512" s="6"/>
    </row>
    <row r="513" spans="2:13" ht="20.100000000000001" customHeight="1" x14ac:dyDescent="0.3">
      <c r="B513" s="9"/>
      <c r="C513" s="20"/>
      <c r="D513" s="19" t="s">
        <v>288</v>
      </c>
      <c r="E513" s="19" t="s">
        <v>288</v>
      </c>
      <c r="F513" s="19" t="s">
        <v>288</v>
      </c>
      <c r="G513" s="19" t="s">
        <v>288</v>
      </c>
      <c r="H513" s="19" t="s">
        <v>288</v>
      </c>
      <c r="I513" s="19" t="s">
        <v>288</v>
      </c>
      <c r="J513" s="20"/>
      <c r="K513" s="4"/>
      <c r="L513" s="6"/>
    </row>
    <row r="514" spans="2:13" ht="20.100000000000001" customHeight="1" x14ac:dyDescent="0.3">
      <c r="B514" s="9"/>
      <c r="C514" s="20"/>
      <c r="D514" s="19" t="s">
        <v>285</v>
      </c>
      <c r="E514" s="19" t="s">
        <v>285</v>
      </c>
      <c r="F514" s="19" t="s">
        <v>285</v>
      </c>
      <c r="G514" s="19" t="s">
        <v>285</v>
      </c>
      <c r="H514" s="19" t="s">
        <v>285</v>
      </c>
      <c r="I514" s="19" t="s">
        <v>285</v>
      </c>
      <c r="J514" s="20"/>
      <c r="K514" s="4"/>
      <c r="L514" s="6"/>
    </row>
    <row r="515" spans="2:13" ht="20.100000000000001" customHeight="1" x14ac:dyDescent="0.3">
      <c r="B515" s="9"/>
      <c r="C515" s="20"/>
      <c r="D515" s="19"/>
      <c r="E515" s="19"/>
      <c r="F515" s="19"/>
      <c r="G515" s="19"/>
      <c r="H515" s="19"/>
      <c r="I515" s="19"/>
      <c r="J515" s="20"/>
      <c r="K515" s="4"/>
      <c r="L515" s="6"/>
    </row>
    <row r="516" spans="2:13" ht="20.100000000000001" customHeight="1" x14ac:dyDescent="0.3">
      <c r="B516" s="9"/>
      <c r="C516" s="17" t="s">
        <v>310</v>
      </c>
      <c r="D516" s="19" t="s">
        <v>291</v>
      </c>
      <c r="E516" s="19" t="s">
        <v>409</v>
      </c>
      <c r="F516" s="19" t="s">
        <v>402</v>
      </c>
      <c r="G516" s="19" t="s">
        <v>409</v>
      </c>
      <c r="H516" s="19" t="s">
        <v>494</v>
      </c>
      <c r="I516" s="19" t="s">
        <v>503</v>
      </c>
      <c r="J516" s="20"/>
      <c r="K516" s="4"/>
      <c r="L516" s="6"/>
      <c r="M516" s="1"/>
    </row>
    <row r="517" spans="2:13" ht="20.100000000000001" customHeight="1" x14ac:dyDescent="0.3">
      <c r="B517" s="9"/>
      <c r="C517" s="20"/>
      <c r="D517" s="19" t="s">
        <v>286</v>
      </c>
      <c r="E517" s="19" t="s">
        <v>286</v>
      </c>
      <c r="F517" s="19" t="s">
        <v>286</v>
      </c>
      <c r="G517" s="19" t="s">
        <v>286</v>
      </c>
      <c r="H517" s="19" t="s">
        <v>286</v>
      </c>
      <c r="I517" s="19" t="s">
        <v>286</v>
      </c>
      <c r="J517" s="20"/>
      <c r="K517" s="4"/>
      <c r="L517" s="6"/>
    </row>
    <row r="518" spans="2:13" ht="20.100000000000001" customHeight="1" x14ac:dyDescent="0.3">
      <c r="B518" s="9"/>
      <c r="C518" s="20"/>
      <c r="D518" s="19" t="s">
        <v>287</v>
      </c>
      <c r="E518" s="19" t="s">
        <v>287</v>
      </c>
      <c r="F518" s="19" t="s">
        <v>287</v>
      </c>
      <c r="G518" s="19" t="s">
        <v>287</v>
      </c>
      <c r="H518" s="19" t="s">
        <v>287</v>
      </c>
      <c r="I518" s="19" t="s">
        <v>287</v>
      </c>
      <c r="J518" s="20"/>
      <c r="K518" s="4"/>
      <c r="L518" s="6"/>
    </row>
    <row r="519" spans="2:13" ht="20.100000000000001" customHeight="1" x14ac:dyDescent="0.3">
      <c r="B519" s="9"/>
      <c r="C519" s="20"/>
      <c r="D519" s="19" t="s">
        <v>288</v>
      </c>
      <c r="E519" s="19" t="s">
        <v>288</v>
      </c>
      <c r="F519" s="19" t="s">
        <v>288</v>
      </c>
      <c r="G519" s="19" t="s">
        <v>288</v>
      </c>
      <c r="H519" s="19" t="s">
        <v>288</v>
      </c>
      <c r="I519" s="19" t="s">
        <v>288</v>
      </c>
      <c r="J519" s="20"/>
      <c r="K519" s="4"/>
      <c r="L519" s="6"/>
    </row>
    <row r="520" spans="2:13" ht="20.100000000000001" customHeight="1" x14ac:dyDescent="0.3">
      <c r="B520" s="9"/>
      <c r="C520" s="20"/>
      <c r="D520" s="19" t="s">
        <v>285</v>
      </c>
      <c r="E520" s="19" t="s">
        <v>285</v>
      </c>
      <c r="F520" s="19" t="s">
        <v>285</v>
      </c>
      <c r="G520" s="19" t="s">
        <v>285</v>
      </c>
      <c r="H520" s="19" t="s">
        <v>285</v>
      </c>
      <c r="I520" s="19" t="s">
        <v>285</v>
      </c>
      <c r="J520" s="20"/>
      <c r="K520" s="4"/>
      <c r="L520" s="6"/>
    </row>
    <row r="521" spans="2:13" ht="20.100000000000001" customHeight="1" x14ac:dyDescent="0.3">
      <c r="B521" s="9"/>
      <c r="C521" s="17"/>
      <c r="D521" s="19"/>
      <c r="E521" s="18"/>
      <c r="F521" s="18"/>
      <c r="G521" s="18"/>
      <c r="H521" s="18"/>
      <c r="I521" s="19"/>
      <c r="J521" s="20"/>
      <c r="K521" s="4"/>
      <c r="L521" s="6"/>
    </row>
    <row r="522" spans="2:13" ht="20.100000000000001" customHeight="1" x14ac:dyDescent="0.3">
      <c r="B522" s="9"/>
      <c r="C522" s="42" t="s">
        <v>70</v>
      </c>
      <c r="D522" s="19"/>
      <c r="E522" s="18"/>
      <c r="F522" s="18"/>
      <c r="G522" s="18"/>
      <c r="H522" s="18"/>
      <c r="I522" s="19"/>
      <c r="J522" s="20"/>
      <c r="K522" s="4"/>
      <c r="L522" s="6"/>
    </row>
    <row r="523" spans="2:13" ht="20.100000000000001" customHeight="1" x14ac:dyDescent="0.3">
      <c r="B523" s="9"/>
      <c r="C523" s="17"/>
      <c r="D523" s="19"/>
      <c r="E523" s="18"/>
      <c r="F523" s="18"/>
      <c r="G523" s="18"/>
      <c r="H523" s="18"/>
      <c r="I523" s="19"/>
      <c r="J523" s="20"/>
      <c r="K523" s="4"/>
      <c r="L523" s="6"/>
    </row>
    <row r="524" spans="2:13" ht="20.100000000000001" customHeight="1" x14ac:dyDescent="0.3">
      <c r="B524" s="9"/>
      <c r="C524" s="42" t="s">
        <v>69</v>
      </c>
      <c r="D524" s="19"/>
      <c r="E524" s="18"/>
      <c r="F524" s="18"/>
      <c r="G524" s="18"/>
      <c r="H524" s="18"/>
      <c r="I524" s="19"/>
      <c r="J524" s="20"/>
      <c r="K524" s="4"/>
      <c r="L524" s="6"/>
    </row>
    <row r="525" spans="2:13" ht="20.100000000000001" customHeight="1" x14ac:dyDescent="0.3">
      <c r="B525" s="9"/>
      <c r="C525" s="17"/>
      <c r="D525" s="19"/>
      <c r="E525" s="18"/>
      <c r="F525" s="18"/>
      <c r="G525" s="18"/>
      <c r="H525" s="18"/>
      <c r="I525" s="19"/>
      <c r="J525" s="20"/>
      <c r="K525" s="4"/>
      <c r="L525" s="6"/>
    </row>
    <row r="526" spans="2:13" ht="20.100000000000001" customHeight="1" x14ac:dyDescent="0.3">
      <c r="B526" s="9"/>
      <c r="C526" s="17" t="s">
        <v>311</v>
      </c>
      <c r="D526" s="12"/>
      <c r="E526" s="18"/>
      <c r="F526" s="18"/>
      <c r="G526" s="18"/>
      <c r="H526" s="18"/>
      <c r="I526" s="19"/>
      <c r="J526" s="20"/>
      <c r="K526" s="4"/>
      <c r="L526" s="6"/>
    </row>
    <row r="527" spans="2:13" ht="20.100000000000001" customHeight="1" x14ac:dyDescent="0.3">
      <c r="B527" s="9"/>
      <c r="C527" s="17" t="s">
        <v>312</v>
      </c>
      <c r="D527" s="19"/>
      <c r="E527" s="18">
        <f>SUM(D527*$G$24)</f>
        <v>0</v>
      </c>
      <c r="F527" s="18">
        <v>22.551764364</v>
      </c>
      <c r="G527" s="18">
        <f>SUM(F527*$G$24)</f>
        <v>23.90487022584</v>
      </c>
      <c r="H527" s="18">
        <v>27.011547160390169</v>
      </c>
      <c r="I527" s="18">
        <f>SUM(H527*$I$24)</f>
        <v>28.74028617865514</v>
      </c>
      <c r="J527" s="20"/>
      <c r="K527" s="4"/>
      <c r="L527" s="6"/>
    </row>
    <row r="528" spans="2:13" ht="20.100000000000001" customHeight="1" x14ac:dyDescent="0.3">
      <c r="B528" s="9"/>
      <c r="C528" s="17" t="s">
        <v>313</v>
      </c>
      <c r="D528" s="12"/>
      <c r="E528" s="18"/>
      <c r="F528" s="18"/>
      <c r="G528" s="18"/>
      <c r="H528" s="18"/>
      <c r="I528" s="19"/>
      <c r="J528" s="20"/>
      <c r="K528" s="4"/>
      <c r="L528" s="6"/>
    </row>
    <row r="529" spans="2:13" ht="20.100000000000001" customHeight="1" x14ac:dyDescent="0.3">
      <c r="B529" s="9"/>
      <c r="C529" s="17" t="s">
        <v>314</v>
      </c>
      <c r="D529" s="19"/>
      <c r="E529" s="18"/>
      <c r="F529" s="18"/>
      <c r="G529" s="18"/>
      <c r="H529" s="18"/>
      <c r="I529" s="19"/>
      <c r="J529" s="20"/>
      <c r="K529" s="4"/>
      <c r="L529" s="6"/>
    </row>
    <row r="530" spans="2:13" ht="20.100000000000001" customHeight="1" x14ac:dyDescent="0.3">
      <c r="B530" s="9"/>
      <c r="C530" s="17" t="s">
        <v>315</v>
      </c>
      <c r="D530" s="19" t="s">
        <v>293</v>
      </c>
      <c r="E530" s="19" t="s">
        <v>410</v>
      </c>
      <c r="F530" s="19" t="s">
        <v>403</v>
      </c>
      <c r="G530" s="19" t="s">
        <v>410</v>
      </c>
      <c r="H530" s="19" t="s">
        <v>489</v>
      </c>
      <c r="I530" s="19" t="s">
        <v>498</v>
      </c>
      <c r="J530" s="20"/>
      <c r="K530" s="5"/>
      <c r="L530" s="6"/>
    </row>
    <row r="531" spans="2:13" ht="20.100000000000001" customHeight="1" x14ac:dyDescent="0.3">
      <c r="B531" s="9"/>
      <c r="C531" s="20"/>
      <c r="D531" s="19" t="s">
        <v>286</v>
      </c>
      <c r="E531" s="19" t="s">
        <v>286</v>
      </c>
      <c r="F531" s="19" t="s">
        <v>286</v>
      </c>
      <c r="G531" s="19" t="s">
        <v>286</v>
      </c>
      <c r="H531" s="19" t="s">
        <v>286</v>
      </c>
      <c r="I531" s="19" t="s">
        <v>286</v>
      </c>
      <c r="J531" s="20"/>
      <c r="K531" s="4"/>
      <c r="L531" s="6"/>
    </row>
    <row r="532" spans="2:13" ht="20.100000000000001" customHeight="1" x14ac:dyDescent="0.3">
      <c r="B532" s="9"/>
      <c r="C532" s="20"/>
      <c r="D532" s="19" t="s">
        <v>292</v>
      </c>
      <c r="E532" s="19" t="s">
        <v>292</v>
      </c>
      <c r="F532" s="19" t="s">
        <v>292</v>
      </c>
      <c r="G532" s="19" t="s">
        <v>292</v>
      </c>
      <c r="H532" s="19" t="s">
        <v>292</v>
      </c>
      <c r="I532" s="19" t="s">
        <v>292</v>
      </c>
      <c r="J532" s="20"/>
      <c r="K532" s="4"/>
      <c r="L532" s="6"/>
    </row>
    <row r="533" spans="2:13" ht="20.100000000000001" customHeight="1" x14ac:dyDescent="0.3">
      <c r="B533" s="9"/>
      <c r="C533" s="20"/>
      <c r="D533" s="19" t="s">
        <v>284</v>
      </c>
      <c r="E533" s="19" t="s">
        <v>284</v>
      </c>
      <c r="F533" s="19" t="s">
        <v>284</v>
      </c>
      <c r="G533" s="19" t="s">
        <v>284</v>
      </c>
      <c r="H533" s="19" t="s">
        <v>284</v>
      </c>
      <c r="I533" s="19" t="s">
        <v>284</v>
      </c>
      <c r="J533" s="20"/>
      <c r="K533" s="4"/>
      <c r="L533" s="6"/>
    </row>
    <row r="534" spans="2:13" ht="20.100000000000001" customHeight="1" x14ac:dyDescent="0.3">
      <c r="B534" s="9"/>
      <c r="C534" s="20"/>
      <c r="D534" s="19" t="s">
        <v>285</v>
      </c>
      <c r="E534" s="19" t="s">
        <v>285</v>
      </c>
      <c r="F534" s="19" t="s">
        <v>285</v>
      </c>
      <c r="G534" s="19" t="s">
        <v>285</v>
      </c>
      <c r="H534" s="19" t="s">
        <v>285</v>
      </c>
      <c r="I534" s="19" t="s">
        <v>285</v>
      </c>
      <c r="J534" s="20"/>
      <c r="K534" s="4"/>
      <c r="L534" s="6"/>
    </row>
    <row r="535" spans="2:13" ht="20.100000000000001" customHeight="1" x14ac:dyDescent="0.3">
      <c r="B535" s="9"/>
      <c r="C535" s="20"/>
      <c r="D535" s="19"/>
      <c r="E535" s="19"/>
      <c r="F535" s="19"/>
      <c r="G535" s="19"/>
      <c r="H535" s="19"/>
      <c r="I535" s="19"/>
      <c r="J535" s="20"/>
      <c r="K535" s="4"/>
      <c r="L535" s="6"/>
    </row>
    <row r="536" spans="2:13" ht="20.100000000000001" customHeight="1" x14ac:dyDescent="0.3">
      <c r="B536" s="9"/>
      <c r="C536" s="17"/>
      <c r="D536" s="19"/>
      <c r="E536" s="19"/>
      <c r="F536" s="19"/>
      <c r="G536" s="19"/>
      <c r="H536" s="19"/>
      <c r="I536" s="19"/>
      <c r="J536" s="20"/>
      <c r="K536" s="4"/>
      <c r="L536" s="6"/>
    </row>
    <row r="537" spans="2:13" ht="20.100000000000001" customHeight="1" x14ac:dyDescent="0.3">
      <c r="B537" s="9"/>
      <c r="C537" s="17" t="s">
        <v>316</v>
      </c>
      <c r="D537" s="19" t="s">
        <v>294</v>
      </c>
      <c r="E537" s="19" t="s">
        <v>411</v>
      </c>
      <c r="F537" s="19" t="s">
        <v>404</v>
      </c>
      <c r="G537" s="19" t="s">
        <v>411</v>
      </c>
      <c r="H537" s="19" t="s">
        <v>490</v>
      </c>
      <c r="I537" s="19" t="s">
        <v>499</v>
      </c>
      <c r="J537" s="20"/>
      <c r="K537" s="4"/>
      <c r="L537" s="6"/>
      <c r="M537" s="1"/>
    </row>
    <row r="538" spans="2:13" ht="20.100000000000001" customHeight="1" x14ac:dyDescent="0.3">
      <c r="B538" s="9"/>
      <c r="C538" s="17"/>
      <c r="D538" s="19" t="s">
        <v>286</v>
      </c>
      <c r="E538" s="19" t="s">
        <v>286</v>
      </c>
      <c r="F538" s="19" t="s">
        <v>286</v>
      </c>
      <c r="G538" s="19" t="s">
        <v>286</v>
      </c>
      <c r="H538" s="19" t="s">
        <v>286</v>
      </c>
      <c r="I538" s="19" t="s">
        <v>286</v>
      </c>
      <c r="J538" s="20"/>
      <c r="K538" s="4"/>
      <c r="L538" s="6"/>
      <c r="M538" s="1"/>
    </row>
    <row r="539" spans="2:13" ht="20.100000000000001" customHeight="1" x14ac:dyDescent="0.3">
      <c r="B539" s="9"/>
      <c r="C539" s="17"/>
      <c r="D539" s="19" t="s">
        <v>292</v>
      </c>
      <c r="E539" s="19" t="s">
        <v>292</v>
      </c>
      <c r="F539" s="19" t="s">
        <v>292</v>
      </c>
      <c r="G539" s="19" t="s">
        <v>292</v>
      </c>
      <c r="H539" s="19" t="s">
        <v>292</v>
      </c>
      <c r="I539" s="19" t="s">
        <v>292</v>
      </c>
      <c r="J539" s="20"/>
      <c r="K539" s="4"/>
      <c r="L539" s="6"/>
      <c r="M539" s="1"/>
    </row>
    <row r="540" spans="2:13" ht="20.100000000000001" customHeight="1" x14ac:dyDescent="0.3">
      <c r="B540" s="9"/>
      <c r="C540" s="17"/>
      <c r="D540" s="19" t="s">
        <v>284</v>
      </c>
      <c r="E540" s="19" t="s">
        <v>284</v>
      </c>
      <c r="F540" s="19" t="s">
        <v>284</v>
      </c>
      <c r="G540" s="19" t="s">
        <v>284</v>
      </c>
      <c r="H540" s="19" t="s">
        <v>284</v>
      </c>
      <c r="I540" s="19" t="s">
        <v>284</v>
      </c>
      <c r="J540" s="20"/>
      <c r="K540" s="4"/>
      <c r="L540" s="6"/>
      <c r="M540" s="1"/>
    </row>
    <row r="541" spans="2:13" ht="20.100000000000001" customHeight="1" x14ac:dyDescent="0.3">
      <c r="B541" s="9"/>
      <c r="C541" s="17"/>
      <c r="D541" s="19" t="s">
        <v>285</v>
      </c>
      <c r="E541" s="19" t="s">
        <v>285</v>
      </c>
      <c r="F541" s="19" t="s">
        <v>285</v>
      </c>
      <c r="G541" s="19" t="s">
        <v>285</v>
      </c>
      <c r="H541" s="19" t="s">
        <v>285</v>
      </c>
      <c r="I541" s="19" t="s">
        <v>285</v>
      </c>
      <c r="J541" s="20"/>
      <c r="K541" s="4"/>
      <c r="L541" s="6"/>
      <c r="M541" s="1"/>
    </row>
    <row r="542" spans="2:13" ht="20.100000000000001" customHeight="1" x14ac:dyDescent="0.3">
      <c r="B542" s="9"/>
      <c r="C542" s="20"/>
      <c r="D542" s="19"/>
      <c r="E542" s="19"/>
      <c r="F542" s="19"/>
      <c r="G542" s="19"/>
      <c r="H542" s="19"/>
      <c r="I542" s="19"/>
      <c r="J542" s="20"/>
      <c r="K542" s="4"/>
      <c r="L542" s="6"/>
    </row>
    <row r="543" spans="2:13" ht="20.100000000000001" customHeight="1" x14ac:dyDescent="0.3">
      <c r="B543" s="9"/>
      <c r="C543" s="17" t="s">
        <v>317</v>
      </c>
      <c r="D543" s="19" t="s">
        <v>295</v>
      </c>
      <c r="E543" s="19" t="s">
        <v>412</v>
      </c>
      <c r="F543" s="19" t="s">
        <v>405</v>
      </c>
      <c r="G543" s="19" t="s">
        <v>412</v>
      </c>
      <c r="H543" s="19" t="s">
        <v>491</v>
      </c>
      <c r="I543" s="19" t="s">
        <v>500</v>
      </c>
      <c r="J543" s="20"/>
      <c r="K543" s="4"/>
      <c r="L543" s="6"/>
      <c r="M543" s="1"/>
    </row>
    <row r="544" spans="2:13" ht="20.100000000000001" customHeight="1" x14ac:dyDescent="0.3">
      <c r="B544" s="9"/>
      <c r="C544" s="17"/>
      <c r="D544" s="19" t="s">
        <v>286</v>
      </c>
      <c r="E544" s="19" t="s">
        <v>286</v>
      </c>
      <c r="F544" s="19" t="s">
        <v>286</v>
      </c>
      <c r="G544" s="19" t="s">
        <v>286</v>
      </c>
      <c r="H544" s="19" t="s">
        <v>286</v>
      </c>
      <c r="I544" s="19" t="s">
        <v>286</v>
      </c>
      <c r="J544" s="20"/>
      <c r="K544" s="4"/>
      <c r="L544" s="6"/>
      <c r="M544" s="1"/>
    </row>
    <row r="545" spans="2:13" ht="20.100000000000001" customHeight="1" x14ac:dyDescent="0.3">
      <c r="B545" s="9"/>
      <c r="C545" s="17"/>
      <c r="D545" s="19" t="s">
        <v>292</v>
      </c>
      <c r="E545" s="19" t="s">
        <v>292</v>
      </c>
      <c r="F545" s="19" t="s">
        <v>292</v>
      </c>
      <c r="G545" s="19" t="s">
        <v>292</v>
      </c>
      <c r="H545" s="19" t="s">
        <v>292</v>
      </c>
      <c r="I545" s="19" t="s">
        <v>292</v>
      </c>
      <c r="J545" s="20"/>
      <c r="K545" s="4"/>
      <c r="L545" s="6"/>
      <c r="M545" s="1"/>
    </row>
    <row r="546" spans="2:13" ht="20.100000000000001" customHeight="1" x14ac:dyDescent="0.3">
      <c r="B546" s="9"/>
      <c r="C546" s="17"/>
      <c r="D546" s="19" t="s">
        <v>284</v>
      </c>
      <c r="E546" s="19" t="s">
        <v>284</v>
      </c>
      <c r="F546" s="19" t="s">
        <v>284</v>
      </c>
      <c r="G546" s="19" t="s">
        <v>284</v>
      </c>
      <c r="H546" s="19" t="s">
        <v>284</v>
      </c>
      <c r="I546" s="19" t="s">
        <v>284</v>
      </c>
      <c r="J546" s="20"/>
      <c r="K546" s="4"/>
      <c r="L546" s="6"/>
      <c r="M546" s="1"/>
    </row>
    <row r="547" spans="2:13" ht="20.100000000000001" customHeight="1" x14ac:dyDescent="0.3">
      <c r="B547" s="9"/>
      <c r="C547" s="17"/>
      <c r="D547" s="19" t="s">
        <v>285</v>
      </c>
      <c r="E547" s="19" t="s">
        <v>285</v>
      </c>
      <c r="F547" s="19" t="s">
        <v>285</v>
      </c>
      <c r="G547" s="19" t="s">
        <v>285</v>
      </c>
      <c r="H547" s="19" t="s">
        <v>285</v>
      </c>
      <c r="I547" s="19" t="s">
        <v>285</v>
      </c>
      <c r="J547" s="20"/>
      <c r="K547" s="4"/>
      <c r="L547" s="6"/>
      <c r="M547" s="1"/>
    </row>
    <row r="548" spans="2:13" ht="20.100000000000001" customHeight="1" x14ac:dyDescent="0.3">
      <c r="B548" s="9"/>
      <c r="C548" s="20"/>
      <c r="D548" s="19"/>
      <c r="E548" s="18"/>
      <c r="F548" s="18"/>
      <c r="G548" s="18"/>
      <c r="H548" s="18"/>
      <c r="I548" s="19"/>
      <c r="J548" s="20"/>
      <c r="K548" s="4"/>
      <c r="L548" s="6"/>
    </row>
    <row r="549" spans="2:13" ht="20.100000000000001" customHeight="1" x14ac:dyDescent="0.3">
      <c r="B549" s="9"/>
      <c r="C549" s="43"/>
      <c r="D549" s="19"/>
      <c r="E549" s="18"/>
      <c r="F549" s="18"/>
      <c r="G549" s="18"/>
      <c r="H549" s="18"/>
      <c r="I549" s="22"/>
      <c r="J549" s="31"/>
      <c r="K549" s="6"/>
      <c r="L549" s="6"/>
    </row>
    <row r="550" spans="2:13" ht="20.100000000000001" customHeight="1" x14ac:dyDescent="0.3">
      <c r="B550" s="9">
        <v>14</v>
      </c>
      <c r="C550" s="21" t="s">
        <v>245</v>
      </c>
      <c r="D550" s="19"/>
      <c r="E550" s="18"/>
      <c r="F550" s="18"/>
      <c r="G550" s="18"/>
      <c r="H550" s="18"/>
      <c r="I550" s="22"/>
      <c r="J550" s="31"/>
      <c r="K550" s="6"/>
      <c r="L550" s="6"/>
    </row>
    <row r="551" spans="2:13" ht="20.100000000000001" customHeight="1" x14ac:dyDescent="0.3">
      <c r="B551" s="9"/>
      <c r="C551" s="44"/>
      <c r="D551" s="19"/>
      <c r="E551" s="18"/>
      <c r="F551" s="18"/>
      <c r="G551" s="18"/>
      <c r="H551" s="18"/>
      <c r="I551" s="22"/>
      <c r="J551" s="31"/>
      <c r="K551" s="6"/>
      <c r="L551" s="6"/>
    </row>
    <row r="552" spans="2:13" ht="20.100000000000001" customHeight="1" x14ac:dyDescent="0.3">
      <c r="B552" s="9"/>
      <c r="C552" s="17" t="s">
        <v>246</v>
      </c>
      <c r="D552" s="19" t="s">
        <v>247</v>
      </c>
      <c r="E552" s="18"/>
      <c r="F552" s="18"/>
      <c r="G552" s="18"/>
      <c r="H552" s="18"/>
      <c r="I552" s="22"/>
      <c r="J552" s="31"/>
      <c r="K552" s="6"/>
      <c r="L552" s="6"/>
    </row>
    <row r="553" spans="2:13" ht="20.100000000000001" customHeight="1" x14ac:dyDescent="0.3">
      <c r="B553" s="9"/>
      <c r="C553" s="13" t="s">
        <v>248</v>
      </c>
      <c r="D553" s="12"/>
      <c r="E553" s="18"/>
      <c r="F553" s="18"/>
      <c r="G553" s="18"/>
      <c r="H553" s="18"/>
      <c r="I553" s="22"/>
      <c r="J553" s="31"/>
      <c r="K553" s="6"/>
    </row>
    <row r="554" spans="2:13" ht="20.100000000000001" customHeight="1" x14ac:dyDescent="0.3">
      <c r="B554" s="9"/>
      <c r="C554" s="45"/>
      <c r="D554" s="12"/>
      <c r="E554" s="18"/>
      <c r="F554" s="18"/>
      <c r="G554" s="18"/>
      <c r="H554" s="18"/>
      <c r="I554" s="22"/>
      <c r="J554" s="31"/>
      <c r="K554" s="6"/>
    </row>
    <row r="555" spans="2:13" ht="20.100000000000001" customHeight="1" x14ac:dyDescent="0.3">
      <c r="B555" s="9"/>
      <c r="C555" s="45" t="s">
        <v>249</v>
      </c>
      <c r="D555" s="12">
        <v>255</v>
      </c>
      <c r="E555" s="18">
        <f>SUM(D555*$G$24)</f>
        <v>270.3</v>
      </c>
      <c r="F555" s="18">
        <v>350.97394883400005</v>
      </c>
      <c r="G555" s="18">
        <f>SUM(F555*$G$24)</f>
        <v>372.0323857640401</v>
      </c>
      <c r="H555" s="18">
        <v>443.09652396314408</v>
      </c>
      <c r="I555" s="18">
        <f>SUM(H555*$G$24)</f>
        <v>469.68231540093274</v>
      </c>
      <c r="J555" s="31"/>
      <c r="K555" s="6"/>
    </row>
    <row r="556" spans="2:13" ht="20.100000000000001" customHeight="1" x14ac:dyDescent="0.3">
      <c r="B556" s="9"/>
      <c r="C556" s="45"/>
      <c r="D556" s="12"/>
      <c r="E556" s="18"/>
      <c r="F556" s="18"/>
      <c r="G556" s="18"/>
      <c r="H556" s="18"/>
      <c r="I556" s="18"/>
      <c r="J556" s="31"/>
      <c r="K556" s="6"/>
    </row>
    <row r="557" spans="2:13" ht="20.100000000000001" customHeight="1" x14ac:dyDescent="0.3">
      <c r="B557" s="9"/>
      <c r="C557" s="45" t="s">
        <v>250</v>
      </c>
      <c r="D557" s="12">
        <v>25</v>
      </c>
      <c r="E557" s="18">
        <f>SUM(D557*$G$24)</f>
        <v>26.5</v>
      </c>
      <c r="F557" s="18">
        <v>34.40921067</v>
      </c>
      <c r="G557" s="18">
        <f>SUM(F557*$G$24)</f>
        <v>36.473763310199999</v>
      </c>
      <c r="H557" s="18">
        <v>280.90000000000003</v>
      </c>
      <c r="I557" s="18">
        <f>SUM(H557*$G$24)</f>
        <v>297.75400000000008</v>
      </c>
      <c r="J557" s="31"/>
      <c r="K557" s="6"/>
    </row>
    <row r="558" spans="2:13" ht="20.100000000000001" customHeight="1" x14ac:dyDescent="0.3">
      <c r="B558" s="9"/>
      <c r="C558" s="45"/>
      <c r="D558" s="12"/>
      <c r="E558" s="18"/>
      <c r="F558" s="18"/>
      <c r="G558" s="18"/>
      <c r="H558" s="18"/>
      <c r="I558" s="18"/>
      <c r="J558" s="31"/>
      <c r="K558" s="6"/>
    </row>
    <row r="559" spans="2:13" ht="20.100000000000001" customHeight="1" x14ac:dyDescent="0.3">
      <c r="B559" s="9"/>
      <c r="C559" s="45" t="s">
        <v>251</v>
      </c>
      <c r="D559" s="12">
        <v>100</v>
      </c>
      <c r="E559" s="18">
        <f>SUM(D559*$G$24)</f>
        <v>106</v>
      </c>
      <c r="F559" s="18">
        <v>137.63684268</v>
      </c>
      <c r="G559" s="18">
        <f>SUM(F559*$G$24)</f>
        <v>145.8950532408</v>
      </c>
      <c r="H559" s="18">
        <v>163.92768182136288</v>
      </c>
      <c r="I559" s="11">
        <f>SUM(H559*$G$24)</f>
        <v>173.76334273064467</v>
      </c>
      <c r="J559" s="45"/>
    </row>
    <row r="560" spans="2:13" ht="20.100000000000001" customHeight="1" x14ac:dyDescent="0.3">
      <c r="B560" s="9"/>
      <c r="C560" s="45"/>
      <c r="D560" s="12"/>
      <c r="E560" s="11"/>
      <c r="F560" s="11"/>
      <c r="G560" s="11"/>
      <c r="H560" s="11"/>
      <c r="I560" s="11"/>
      <c r="J560" s="45"/>
    </row>
    <row r="561" spans="2:10" ht="20.100000000000001" customHeight="1" x14ac:dyDescent="0.3">
      <c r="B561" s="9"/>
      <c r="C561" s="45" t="s">
        <v>252</v>
      </c>
      <c r="D561" s="12">
        <v>100</v>
      </c>
      <c r="E561" s="18">
        <f>SUM(D561*$G$24)</f>
        <v>106</v>
      </c>
      <c r="F561" s="18">
        <v>137.63684268</v>
      </c>
      <c r="G561" s="18">
        <f>SUM(F561*$G$24)</f>
        <v>145.8950532408</v>
      </c>
      <c r="H561" s="18">
        <v>163.92768182136288</v>
      </c>
      <c r="I561" s="11">
        <f>SUM(H561*$G$24)</f>
        <v>173.76334273064467</v>
      </c>
      <c r="J561" s="45"/>
    </row>
    <row r="562" spans="2:10" ht="20.100000000000001" customHeight="1" x14ac:dyDescent="0.3">
      <c r="B562" s="9"/>
      <c r="C562" s="45"/>
      <c r="D562" s="12"/>
      <c r="E562" s="11"/>
      <c r="F562" s="11"/>
      <c r="G562" s="11"/>
      <c r="H562" s="11"/>
      <c r="I562" s="11"/>
      <c r="J562" s="45"/>
    </row>
    <row r="563" spans="2:10" ht="20.100000000000001" customHeight="1" x14ac:dyDescent="0.3">
      <c r="B563" s="9"/>
      <c r="C563" s="45" t="s">
        <v>253</v>
      </c>
      <c r="D563" s="12"/>
      <c r="E563" s="11"/>
      <c r="F563" s="11"/>
      <c r="G563" s="11"/>
      <c r="H563" s="11"/>
      <c r="I563" s="11"/>
      <c r="J563" s="45"/>
    </row>
    <row r="564" spans="2:10" ht="20.100000000000001" customHeight="1" x14ac:dyDescent="0.3">
      <c r="B564" s="9"/>
      <c r="C564" s="45" t="s">
        <v>254</v>
      </c>
      <c r="D564" s="12">
        <v>25</v>
      </c>
      <c r="E564" s="18">
        <f>SUM(D564*$G$24)</f>
        <v>26.5</v>
      </c>
      <c r="F564" s="18">
        <v>34.40921067</v>
      </c>
      <c r="G564" s="18">
        <f>SUM(F564*$G$24)</f>
        <v>36.473763310199999</v>
      </c>
      <c r="H564" s="18">
        <v>40.98192045534072</v>
      </c>
      <c r="I564" s="11">
        <f>SUM(H564*$G$24)</f>
        <v>43.440835682661167</v>
      </c>
      <c r="J564" s="45"/>
    </row>
    <row r="565" spans="2:10" ht="20.100000000000001" customHeight="1" x14ac:dyDescent="0.3">
      <c r="B565" s="9"/>
      <c r="C565" s="45" t="s">
        <v>255</v>
      </c>
      <c r="D565" s="12"/>
      <c r="E565" s="11"/>
      <c r="F565" s="11"/>
      <c r="G565" s="11"/>
      <c r="H565" s="11"/>
      <c r="I565" s="11"/>
      <c r="J565" s="45"/>
    </row>
    <row r="566" spans="2:10" ht="20.100000000000001" customHeight="1" x14ac:dyDescent="0.3">
      <c r="B566" s="9"/>
      <c r="C566" s="45"/>
      <c r="D566" s="12"/>
      <c r="E566" s="11"/>
      <c r="F566" s="11"/>
      <c r="G566" s="11"/>
      <c r="H566" s="11"/>
      <c r="I566" s="11"/>
      <c r="J566" s="45"/>
    </row>
    <row r="567" spans="2:10" ht="20.100000000000001" customHeight="1" x14ac:dyDescent="0.3">
      <c r="B567" s="9"/>
      <c r="C567" s="45" t="s">
        <v>256</v>
      </c>
      <c r="D567" s="12">
        <v>100</v>
      </c>
      <c r="E567" s="18">
        <f>SUM(D567*$G$24)</f>
        <v>106</v>
      </c>
      <c r="F567" s="18">
        <v>137.63684268</v>
      </c>
      <c r="G567" s="18">
        <f>SUM(F567*$G$24)</f>
        <v>145.8950532408</v>
      </c>
      <c r="H567" s="18">
        <v>163.92768182136288</v>
      </c>
      <c r="I567" s="11">
        <f>SUM(H567*$G$24)</f>
        <v>173.76334273064467</v>
      </c>
      <c r="J567" s="45"/>
    </row>
    <row r="568" spans="2:10" ht="20.100000000000001" customHeight="1" x14ac:dyDescent="0.3">
      <c r="B568" s="9"/>
      <c r="C568" s="45"/>
      <c r="D568" s="12"/>
      <c r="E568" s="11"/>
      <c r="F568" s="11"/>
      <c r="G568" s="11"/>
      <c r="H568" s="11"/>
      <c r="I568" s="11"/>
      <c r="J568" s="45"/>
    </row>
    <row r="569" spans="2:10" ht="20.100000000000001" customHeight="1" x14ac:dyDescent="0.3">
      <c r="B569" s="9"/>
      <c r="C569" s="45" t="s">
        <v>257</v>
      </c>
      <c r="D569" s="12">
        <v>25</v>
      </c>
      <c r="E569" s="18">
        <f>SUM(D569*$G$24)</f>
        <v>26.5</v>
      </c>
      <c r="F569" s="18">
        <v>34.40921067</v>
      </c>
      <c r="G569" s="18">
        <f>SUM(F569*$G$24)</f>
        <v>36.473763310199999</v>
      </c>
      <c r="H569" s="18">
        <v>40.98192045534072</v>
      </c>
      <c r="I569" s="11">
        <f>SUM(H569*$G$24)</f>
        <v>43.440835682661167</v>
      </c>
      <c r="J569" s="45"/>
    </row>
    <row r="570" spans="2:10" ht="20.100000000000001" customHeight="1" x14ac:dyDescent="0.3">
      <c r="B570" s="9"/>
      <c r="C570" s="45"/>
      <c r="D570" s="12"/>
      <c r="E570" s="11"/>
      <c r="F570" s="11"/>
      <c r="G570" s="11"/>
      <c r="H570" s="11"/>
      <c r="I570" s="27"/>
      <c r="J570" s="45"/>
    </row>
    <row r="571" spans="2:10" ht="20.100000000000001" customHeight="1" x14ac:dyDescent="0.3">
      <c r="B571" s="9"/>
      <c r="C571" s="45"/>
      <c r="D571" s="12"/>
      <c r="E571" s="11"/>
      <c r="F571" s="11"/>
      <c r="G571" s="11"/>
      <c r="H571" s="11"/>
      <c r="I571" s="27"/>
      <c r="J571" s="45"/>
    </row>
    <row r="572" spans="2:10" ht="20.100000000000001" customHeight="1" x14ac:dyDescent="0.3">
      <c r="B572" s="9">
        <v>15</v>
      </c>
      <c r="C572" s="46" t="s">
        <v>273</v>
      </c>
      <c r="D572" s="12"/>
      <c r="E572" s="11"/>
      <c r="F572" s="11"/>
      <c r="G572" s="11"/>
      <c r="H572" s="11"/>
      <c r="I572" s="27"/>
      <c r="J572" s="45"/>
    </row>
    <row r="573" spans="2:10" ht="20.100000000000001" customHeight="1" x14ac:dyDescent="0.3">
      <c r="B573" s="9"/>
      <c r="C573" s="45"/>
      <c r="D573" s="12"/>
      <c r="E573" s="11"/>
      <c r="F573" s="11"/>
      <c r="G573" s="11"/>
      <c r="H573" s="11"/>
      <c r="I573" s="27"/>
      <c r="J573" s="45"/>
    </row>
    <row r="574" spans="2:10" ht="20.100000000000001" customHeight="1" x14ac:dyDescent="0.3">
      <c r="B574" s="9"/>
      <c r="C574" s="45" t="s">
        <v>258</v>
      </c>
      <c r="D574" s="12"/>
      <c r="E574" s="11"/>
      <c r="F574" s="11"/>
      <c r="G574" s="11"/>
      <c r="H574" s="11"/>
      <c r="I574" s="27"/>
      <c r="J574" s="45"/>
    </row>
    <row r="575" spans="2:10" ht="20.100000000000001" customHeight="1" x14ac:dyDescent="0.3">
      <c r="B575" s="9"/>
      <c r="C575" s="45" t="s">
        <v>274</v>
      </c>
      <c r="D575" s="12"/>
      <c r="E575" s="11"/>
      <c r="F575" s="11"/>
      <c r="G575" s="11"/>
      <c r="H575" s="11"/>
      <c r="I575" s="27"/>
      <c r="J575" s="45"/>
    </row>
    <row r="576" spans="2:10" ht="20.100000000000001" customHeight="1" x14ac:dyDescent="0.3">
      <c r="B576" s="9"/>
      <c r="C576" s="45"/>
      <c r="D576" s="12"/>
      <c r="E576" s="11"/>
      <c r="F576" s="11"/>
      <c r="G576" s="11"/>
      <c r="H576" s="11"/>
      <c r="I576" s="27"/>
      <c r="J576" s="45"/>
    </row>
    <row r="577" spans="2:10" ht="20.100000000000001" customHeight="1" x14ac:dyDescent="0.3">
      <c r="B577" s="9"/>
      <c r="C577" s="45" t="s">
        <v>259</v>
      </c>
      <c r="D577" s="12"/>
      <c r="E577" s="11"/>
      <c r="F577" s="11"/>
      <c r="G577" s="11"/>
      <c r="H577" s="11"/>
      <c r="I577" s="27"/>
      <c r="J577" s="45"/>
    </row>
    <row r="578" spans="2:10" ht="20.100000000000001" customHeight="1" x14ac:dyDescent="0.3">
      <c r="B578" s="9"/>
      <c r="C578" s="45" t="s">
        <v>260</v>
      </c>
      <c r="D578" s="12">
        <v>80</v>
      </c>
      <c r="E578" s="18">
        <f>SUM(D578*$G$24)</f>
        <v>84.800000000000011</v>
      </c>
      <c r="F578" s="18">
        <v>110.10947414400002</v>
      </c>
      <c r="G578" s="18">
        <v>110.10947414400002</v>
      </c>
      <c r="H578" s="18">
        <v>123.71900514819843</v>
      </c>
      <c r="I578" s="11">
        <f>SUM(H578*$G$24)</f>
        <v>131.14214545709035</v>
      </c>
      <c r="J578" s="45"/>
    </row>
    <row r="579" spans="2:10" ht="20.100000000000001" customHeight="1" x14ac:dyDescent="0.3">
      <c r="B579" s="9"/>
      <c r="C579" s="45"/>
      <c r="D579" s="12"/>
      <c r="E579" s="11"/>
      <c r="F579" s="11"/>
      <c r="G579" s="11"/>
      <c r="H579" s="11"/>
      <c r="I579" s="11"/>
      <c r="J579" s="45"/>
    </row>
    <row r="580" spans="2:10" ht="20.100000000000001" customHeight="1" x14ac:dyDescent="0.3">
      <c r="B580" s="9"/>
      <c r="C580" s="45" t="s">
        <v>261</v>
      </c>
      <c r="D580" s="12">
        <v>80</v>
      </c>
      <c r="E580" s="18">
        <f>SUM(D580*$G$24)</f>
        <v>84.800000000000011</v>
      </c>
      <c r="F580" s="18">
        <v>110.10947414400002</v>
      </c>
      <c r="G580" s="18">
        <v>110.10947414400002</v>
      </c>
      <c r="H580" s="18">
        <v>123.71900514819843</v>
      </c>
      <c r="I580" s="11">
        <f>SUM(H580*$G$24)</f>
        <v>131.14214545709035</v>
      </c>
      <c r="J580" s="45"/>
    </row>
    <row r="581" spans="2:10" ht="20.100000000000001" customHeight="1" x14ac:dyDescent="0.3">
      <c r="B581" s="9"/>
      <c r="C581" s="45"/>
      <c r="D581" s="12"/>
      <c r="E581" s="11"/>
      <c r="F581" s="11"/>
      <c r="G581" s="11"/>
      <c r="H581" s="11"/>
      <c r="I581" s="11"/>
      <c r="J581" s="45"/>
    </row>
    <row r="582" spans="2:10" ht="20.100000000000001" customHeight="1" x14ac:dyDescent="0.3">
      <c r="B582" s="9"/>
      <c r="C582" s="45" t="s">
        <v>262</v>
      </c>
      <c r="D582" s="12"/>
      <c r="E582" s="11"/>
      <c r="F582" s="11"/>
      <c r="G582" s="11"/>
      <c r="H582" s="11"/>
      <c r="I582" s="11"/>
      <c r="J582" s="45"/>
    </row>
    <row r="583" spans="2:10" ht="20.100000000000001" customHeight="1" x14ac:dyDescent="0.3">
      <c r="B583" s="9"/>
      <c r="C583" s="45" t="s">
        <v>263</v>
      </c>
      <c r="D583" s="12"/>
      <c r="E583" s="11"/>
      <c r="F583" s="11"/>
      <c r="G583" s="11"/>
      <c r="H583" s="11"/>
      <c r="I583" s="11"/>
      <c r="J583" s="45"/>
    </row>
    <row r="584" spans="2:10" ht="20.100000000000001" customHeight="1" x14ac:dyDescent="0.3">
      <c r="B584" s="9"/>
      <c r="C584" s="45" t="s">
        <v>264</v>
      </c>
      <c r="D584" s="12"/>
      <c r="E584" s="11"/>
      <c r="F584" s="11"/>
      <c r="G584" s="11"/>
      <c r="H584" s="11"/>
      <c r="I584" s="11"/>
      <c r="J584" s="45"/>
    </row>
    <row r="585" spans="2:10" ht="20.100000000000001" customHeight="1" x14ac:dyDescent="0.3">
      <c r="B585" s="9"/>
      <c r="C585" s="45" t="s">
        <v>265</v>
      </c>
      <c r="D585" s="12">
        <v>0</v>
      </c>
      <c r="E585" s="11"/>
      <c r="F585" s="11"/>
      <c r="G585" s="11"/>
      <c r="H585" s="11"/>
      <c r="I585" s="11"/>
      <c r="J585" s="45"/>
    </row>
    <row r="586" spans="2:10" ht="20.100000000000001" customHeight="1" x14ac:dyDescent="0.3">
      <c r="B586" s="9"/>
      <c r="C586" s="45" t="s">
        <v>266</v>
      </c>
      <c r="D586" s="12">
        <v>43</v>
      </c>
      <c r="E586" s="18">
        <f>SUM(D586*$G$24)</f>
        <v>45.580000000000005</v>
      </c>
      <c r="F586" s="18">
        <v>59.183842352400013</v>
      </c>
      <c r="G586" s="18">
        <v>59.183842352400013</v>
      </c>
      <c r="H586" s="18">
        <v>66.498965267156663</v>
      </c>
      <c r="I586" s="11">
        <f>SUM(H586*$G$24)</f>
        <v>70.488903183186068</v>
      </c>
      <c r="J586" s="45"/>
    </row>
    <row r="587" spans="2:10" ht="20.100000000000001" customHeight="1" x14ac:dyDescent="0.3">
      <c r="B587" s="9"/>
      <c r="C587" s="45"/>
      <c r="D587" s="12"/>
      <c r="E587" s="11"/>
      <c r="F587" s="11"/>
      <c r="G587" s="11"/>
      <c r="H587" s="11"/>
      <c r="I587" s="11"/>
      <c r="J587" s="45"/>
    </row>
    <row r="588" spans="2:10" ht="20.100000000000001" customHeight="1" x14ac:dyDescent="0.3">
      <c r="B588" s="9"/>
      <c r="C588" s="45" t="s">
        <v>267</v>
      </c>
      <c r="D588" s="12"/>
      <c r="E588" s="11"/>
      <c r="F588" s="11"/>
      <c r="G588" s="11"/>
      <c r="H588" s="11"/>
      <c r="I588" s="11"/>
      <c r="J588" s="45"/>
    </row>
    <row r="589" spans="2:10" ht="20.100000000000001" customHeight="1" x14ac:dyDescent="0.3">
      <c r="B589" s="9"/>
      <c r="C589" s="45"/>
      <c r="D589" s="12"/>
      <c r="E589" s="11"/>
      <c r="F589" s="11"/>
      <c r="G589" s="11"/>
      <c r="H589" s="11"/>
      <c r="I589" s="11"/>
      <c r="J589" s="45"/>
    </row>
    <row r="590" spans="2:10" ht="20.100000000000001" customHeight="1" x14ac:dyDescent="0.3">
      <c r="B590" s="9"/>
      <c r="C590" s="45" t="s">
        <v>268</v>
      </c>
      <c r="D590" s="12"/>
      <c r="E590" s="11"/>
      <c r="F590" s="11"/>
      <c r="G590" s="11"/>
      <c r="H590" s="11"/>
      <c r="I590" s="11"/>
      <c r="J590" s="45"/>
    </row>
    <row r="591" spans="2:10" ht="20.100000000000001" customHeight="1" x14ac:dyDescent="0.3">
      <c r="B591" s="9"/>
      <c r="C591" s="45" t="s">
        <v>269</v>
      </c>
      <c r="D591" s="12"/>
      <c r="E591" s="11"/>
      <c r="F591" s="11"/>
      <c r="G591" s="11"/>
      <c r="H591" s="11"/>
      <c r="I591" s="11"/>
      <c r="J591" s="45"/>
    </row>
    <row r="592" spans="2:10" ht="20.100000000000001" customHeight="1" x14ac:dyDescent="0.3">
      <c r="B592" s="9"/>
      <c r="C592" s="45" t="s">
        <v>270</v>
      </c>
      <c r="D592" s="12">
        <v>27</v>
      </c>
      <c r="E592" s="18">
        <f>SUM(D592*$G$24)</f>
        <v>28.62</v>
      </c>
      <c r="F592" s="18">
        <v>37.161947523600013</v>
      </c>
      <c r="G592" s="18">
        <v>37.161947523600013</v>
      </c>
      <c r="H592" s="18">
        <v>44.260474091768003</v>
      </c>
      <c r="I592" s="11">
        <f>SUM(H592*$G$24)</f>
        <v>46.916102537274085</v>
      </c>
      <c r="J592" s="45"/>
    </row>
    <row r="593" spans="2:10" ht="20.100000000000001" customHeight="1" x14ac:dyDescent="0.3">
      <c r="B593" s="9"/>
      <c r="C593" s="45" t="s">
        <v>271</v>
      </c>
      <c r="D593" s="12">
        <v>54</v>
      </c>
      <c r="E593" s="18">
        <f>SUM(D593*$G$24)</f>
        <v>57.24</v>
      </c>
      <c r="F593" s="18">
        <v>74.323895047200025</v>
      </c>
      <c r="G593" s="18">
        <v>74.323895047200025</v>
      </c>
      <c r="H593" s="18">
        <v>88.520948183536007</v>
      </c>
      <c r="I593" s="11">
        <f>SUM(H593*$G$24)</f>
        <v>93.83220507454817</v>
      </c>
      <c r="J593" s="45"/>
    </row>
    <row r="594" spans="2:10" ht="20.100000000000001" customHeight="1" x14ac:dyDescent="0.3">
      <c r="B594" s="9"/>
      <c r="C594" s="45"/>
      <c r="D594" s="12"/>
      <c r="E594" s="11"/>
      <c r="F594" s="11"/>
      <c r="G594" s="11"/>
      <c r="H594" s="11"/>
      <c r="I594" s="11"/>
      <c r="J594" s="45"/>
    </row>
    <row r="595" spans="2:10" ht="20.100000000000001" customHeight="1" x14ac:dyDescent="0.3">
      <c r="B595" s="9"/>
      <c r="C595" s="45" t="s">
        <v>272</v>
      </c>
      <c r="D595" s="12">
        <v>54</v>
      </c>
      <c r="E595" s="18">
        <f>SUM(D595*$G$24)</f>
        <v>57.24</v>
      </c>
      <c r="F595" s="18">
        <v>74.323895047200025</v>
      </c>
      <c r="G595" s="18">
        <v>74.323895047200025</v>
      </c>
      <c r="H595" s="18">
        <v>88.520948183536007</v>
      </c>
      <c r="I595" s="11">
        <f>SUM(H595*$G$24)</f>
        <v>93.83220507454817</v>
      </c>
      <c r="J595" s="45"/>
    </row>
    <row r="596" spans="2:10" ht="20.100000000000001" customHeight="1" x14ac:dyDescent="0.3">
      <c r="B596" s="9"/>
      <c r="C596" s="45"/>
      <c r="D596" s="12"/>
      <c r="E596" s="11"/>
      <c r="F596" s="11"/>
      <c r="G596" s="11"/>
      <c r="H596" s="11"/>
      <c r="I596" s="11"/>
      <c r="J596" s="45"/>
    </row>
    <row r="597" spans="2:10" ht="20.100000000000001" customHeight="1" x14ac:dyDescent="0.3">
      <c r="B597" s="9"/>
      <c r="C597" s="45" t="s">
        <v>275</v>
      </c>
      <c r="D597" s="12">
        <v>50</v>
      </c>
      <c r="E597" s="18">
        <f>SUM(D597*$G$24)</f>
        <v>53</v>
      </c>
      <c r="F597" s="18">
        <v>68.81842134</v>
      </c>
      <c r="G597" s="18">
        <v>68.81842134</v>
      </c>
      <c r="H597" s="18">
        <v>81.963840910681441</v>
      </c>
      <c r="I597" s="11">
        <f>SUM(H597*$G$24)</f>
        <v>86.881671365322333</v>
      </c>
      <c r="J597" s="45"/>
    </row>
    <row r="598" spans="2:10" ht="20.100000000000001" customHeight="1" x14ac:dyDescent="0.3">
      <c r="B598" s="9"/>
      <c r="C598" s="45"/>
      <c r="D598" s="12"/>
      <c r="E598" s="18"/>
      <c r="F598" s="18"/>
      <c r="G598" s="18"/>
      <c r="H598" s="18"/>
      <c r="I598" s="11"/>
      <c r="J598" s="45"/>
    </row>
    <row r="599" spans="2:10" ht="20.100000000000001" customHeight="1" x14ac:dyDescent="0.3">
      <c r="B599" s="9"/>
      <c r="C599" s="45"/>
      <c r="D599" s="12"/>
      <c r="E599" s="18"/>
      <c r="F599" s="18"/>
      <c r="G599" s="18"/>
      <c r="H599" s="18"/>
      <c r="I599" s="11"/>
      <c r="J599" s="45"/>
    </row>
    <row r="600" spans="2:10" ht="20.100000000000001" customHeight="1" x14ac:dyDescent="0.3">
      <c r="B600" s="9">
        <v>16</v>
      </c>
      <c r="C600" s="46" t="s">
        <v>423</v>
      </c>
      <c r="D600" s="12"/>
      <c r="E600" s="18"/>
      <c r="F600" s="18"/>
      <c r="G600" s="18"/>
      <c r="H600" s="18"/>
      <c r="I600" s="11"/>
      <c r="J600" s="45"/>
    </row>
    <row r="601" spans="2:10" ht="20.100000000000001" customHeight="1" x14ac:dyDescent="0.3">
      <c r="B601" s="9"/>
      <c r="C601" s="10" t="s">
        <v>424</v>
      </c>
      <c r="D601" s="12"/>
      <c r="E601" s="18"/>
      <c r="F601" s="18"/>
      <c r="G601" s="18" t="s">
        <v>425</v>
      </c>
      <c r="H601" s="18">
        <v>224.72</v>
      </c>
      <c r="I601" s="18">
        <f>+H601*$G$24</f>
        <v>238.20320000000001</v>
      </c>
      <c r="J601" s="45"/>
    </row>
    <row r="602" spans="2:10" ht="20.100000000000001" customHeight="1" x14ac:dyDescent="0.3">
      <c r="B602" s="9"/>
      <c r="C602" s="10" t="s">
        <v>426</v>
      </c>
      <c r="D602" s="12"/>
      <c r="E602" s="18"/>
      <c r="F602" s="18"/>
      <c r="G602" s="18" t="s">
        <v>425</v>
      </c>
      <c r="H602" s="18">
        <v>224.72</v>
      </c>
      <c r="I602" s="18">
        <f>+H602*$G$24</f>
        <v>238.20320000000001</v>
      </c>
      <c r="J602" s="45"/>
    </row>
    <row r="603" spans="2:10" ht="20.100000000000001" customHeight="1" x14ac:dyDescent="0.3">
      <c r="B603" s="9"/>
      <c r="C603" s="45"/>
      <c r="D603" s="12"/>
      <c r="E603" s="18"/>
      <c r="F603" s="18"/>
      <c r="G603" s="18"/>
      <c r="H603" s="18"/>
      <c r="I603" s="11"/>
      <c r="J603" s="45"/>
    </row>
    <row r="604" spans="2:10" ht="20.100000000000001" customHeight="1" x14ac:dyDescent="0.3">
      <c r="B604" s="9"/>
      <c r="C604" s="45"/>
      <c r="D604" s="12"/>
      <c r="E604" s="18"/>
      <c r="F604" s="18"/>
      <c r="G604" s="18"/>
      <c r="H604" s="18"/>
      <c r="I604" s="11"/>
      <c r="J604" s="45"/>
    </row>
    <row r="605" spans="2:10" ht="20.100000000000001" customHeight="1" x14ac:dyDescent="0.3">
      <c r="B605" s="9">
        <v>17</v>
      </c>
      <c r="C605" s="46" t="s">
        <v>437</v>
      </c>
      <c r="D605" s="12"/>
      <c r="E605" s="18"/>
      <c r="F605" s="18"/>
      <c r="G605" s="18" t="s">
        <v>425</v>
      </c>
      <c r="H605" s="18">
        <v>280.90000000000003</v>
      </c>
      <c r="I605" s="18">
        <f>+H605*$G$24</f>
        <v>297.75400000000008</v>
      </c>
      <c r="J605" s="45"/>
    </row>
    <row r="606" spans="2:10" ht="20.100000000000001" customHeight="1" x14ac:dyDescent="0.3">
      <c r="B606" s="9"/>
      <c r="C606" s="46" t="s">
        <v>438</v>
      </c>
      <c r="D606" s="125"/>
      <c r="E606" s="122"/>
      <c r="F606" s="122"/>
      <c r="G606" s="122"/>
      <c r="H606" s="18">
        <v>144.94440000000003</v>
      </c>
      <c r="I606" s="18">
        <f t="shared" ref="I606:I609" si="30">+H606*$G$24</f>
        <v>153.64106400000003</v>
      </c>
      <c r="J606" s="45"/>
    </row>
    <row r="607" spans="2:10" ht="20.100000000000001" customHeight="1" x14ac:dyDescent="0.3">
      <c r="B607" s="9"/>
      <c r="C607" s="46" t="s">
        <v>439</v>
      </c>
      <c r="D607" s="125"/>
      <c r="E607" s="122"/>
      <c r="F607" s="122"/>
      <c r="G607" s="122"/>
      <c r="H607" s="18">
        <v>112.36</v>
      </c>
      <c r="I607" s="18">
        <f t="shared" si="30"/>
        <v>119.1016</v>
      </c>
      <c r="J607" s="45"/>
    </row>
    <row r="608" spans="2:10" ht="20.100000000000001" customHeight="1" x14ac:dyDescent="0.3">
      <c r="B608" s="9"/>
      <c r="C608" s="46" t="s">
        <v>440</v>
      </c>
      <c r="D608" s="125"/>
      <c r="E608" s="122"/>
      <c r="F608" s="122"/>
      <c r="G608" s="122"/>
      <c r="H608" s="18">
        <v>56.18</v>
      </c>
      <c r="I608" s="18">
        <f t="shared" si="30"/>
        <v>59.550800000000002</v>
      </c>
      <c r="J608" s="45"/>
    </row>
    <row r="609" spans="2:13" ht="20.100000000000001" customHeight="1" x14ac:dyDescent="0.3">
      <c r="B609" s="9"/>
      <c r="C609" s="46" t="s">
        <v>441</v>
      </c>
      <c r="D609" s="125"/>
      <c r="E609" s="122"/>
      <c r="F609" s="122"/>
      <c r="G609" s="122"/>
      <c r="H609" s="18">
        <v>224.72</v>
      </c>
      <c r="I609" s="18">
        <f t="shared" si="30"/>
        <v>238.20320000000001</v>
      </c>
      <c r="J609" s="45"/>
    </row>
    <row r="610" spans="2:13" ht="20.100000000000001" customHeight="1" x14ac:dyDescent="0.3">
      <c r="B610" s="9"/>
      <c r="C610" s="45"/>
      <c r="D610" s="12"/>
      <c r="E610" s="18"/>
      <c r="F610" s="18"/>
      <c r="G610" s="18"/>
      <c r="H610" s="18"/>
      <c r="I610" s="27"/>
      <c r="J610" s="45"/>
    </row>
    <row r="611" spans="2:13" ht="20.100000000000001" customHeight="1" x14ac:dyDescent="0.3">
      <c r="B611" s="9"/>
      <c r="C611" s="46" t="s">
        <v>332</v>
      </c>
      <c r="D611" s="12"/>
      <c r="E611" s="18"/>
      <c r="F611" s="18"/>
      <c r="G611" s="18"/>
      <c r="H611" s="18"/>
      <c r="I611" s="18"/>
      <c r="J611" s="18"/>
      <c r="K611" s="27"/>
      <c r="L611" s="45"/>
    </row>
    <row r="612" spans="2:13" ht="20.100000000000001" customHeight="1" x14ac:dyDescent="0.3">
      <c r="B612" s="9">
        <v>16</v>
      </c>
      <c r="C612" s="45"/>
      <c r="D612" s="12"/>
      <c r="E612" s="11"/>
      <c r="F612" s="11"/>
      <c r="G612" s="11"/>
      <c r="H612" s="11"/>
      <c r="I612" s="11"/>
      <c r="J612" s="11"/>
      <c r="K612" s="27"/>
      <c r="L612" s="45"/>
    </row>
    <row r="613" spans="2:13" ht="61.5" customHeight="1" x14ac:dyDescent="0.35">
      <c r="B613" s="9"/>
      <c r="C613" s="71" t="s">
        <v>420</v>
      </c>
      <c r="D613" s="72" t="s">
        <v>330</v>
      </c>
      <c r="E613" s="83" t="s">
        <v>330</v>
      </c>
      <c r="F613" s="84" t="s">
        <v>331</v>
      </c>
      <c r="G613" s="84"/>
      <c r="H613" s="130" t="s">
        <v>473</v>
      </c>
      <c r="I613" s="130" t="s">
        <v>513</v>
      </c>
      <c r="J613" s="78" t="s">
        <v>331</v>
      </c>
      <c r="K613" s="27"/>
      <c r="L613" s="45"/>
    </row>
    <row r="614" spans="2:13" ht="23.25" x14ac:dyDescent="0.35">
      <c r="B614" s="9"/>
      <c r="C614" s="73" t="s">
        <v>472</v>
      </c>
      <c r="D614" s="74">
        <v>1</v>
      </c>
      <c r="E614" s="77">
        <v>1</v>
      </c>
      <c r="F614" s="81">
        <v>1.2066192000000002E-2</v>
      </c>
      <c r="G614" s="81"/>
      <c r="H614" s="81">
        <v>1.1791016424000001E-2</v>
      </c>
      <c r="I614" s="82">
        <v>1.2592894362048001E-2</v>
      </c>
      <c r="J614" s="82">
        <f>SUM(I614*$G$24)</f>
        <v>1.3348468023770882E-2</v>
      </c>
      <c r="K614" s="98">
        <v>1.1172400000000001E-2</v>
      </c>
      <c r="M614" s="118">
        <f t="shared" ref="M614:M626" si="31">F614-(J614*18%)</f>
        <v>9.6634677557212428E-3</v>
      </c>
    </row>
    <row r="615" spans="2:13" ht="23.25" x14ac:dyDescent="0.35">
      <c r="C615" s="137" t="s">
        <v>496</v>
      </c>
      <c r="D615" s="138">
        <v>2</v>
      </c>
      <c r="E615" s="139">
        <v>2</v>
      </c>
      <c r="F615" s="140">
        <v>1.9305907200000003E-2</v>
      </c>
      <c r="G615" s="140"/>
      <c r="H615" s="140">
        <v>1.3381199999999999E-2</v>
      </c>
      <c r="I615" s="82">
        <v>1.4291222399999999E-2</v>
      </c>
      <c r="J615" s="82">
        <v>1.11E-2</v>
      </c>
      <c r="K615" s="98">
        <v>1.787584E-2</v>
      </c>
      <c r="M615" s="118">
        <f t="shared" si="31"/>
        <v>1.7307907200000004E-2</v>
      </c>
    </row>
    <row r="616" spans="2:13" ht="23.25" x14ac:dyDescent="0.35">
      <c r="C616" s="133" t="s">
        <v>495</v>
      </c>
      <c r="D616" s="134"/>
      <c r="E616" s="135"/>
      <c r="F616" s="136"/>
      <c r="G616" s="136"/>
      <c r="H616" s="136">
        <v>1.7399999999999999E-2</v>
      </c>
      <c r="I616" s="82">
        <f>+H616*1.064</f>
        <v>1.8513599999999998E-2</v>
      </c>
      <c r="J616" s="82"/>
      <c r="K616" s="98"/>
      <c r="M616" s="118"/>
    </row>
    <row r="617" spans="2:13" ht="24.75" customHeight="1" x14ac:dyDescent="0.35">
      <c r="C617" s="73" t="s">
        <v>471</v>
      </c>
      <c r="D617" s="74">
        <v>3</v>
      </c>
      <c r="E617" s="77">
        <v>3</v>
      </c>
      <c r="F617" s="81">
        <v>2.0512526400000008E-2</v>
      </c>
      <c r="G617" s="81"/>
      <c r="H617" s="81">
        <v>2.0084361023999998E-2</v>
      </c>
      <c r="I617" s="82">
        <v>2.1369760129535998E-2</v>
      </c>
      <c r="J617" s="82">
        <f t="shared" ref="J617:J619" si="32">SUM(I617*$G$24)</f>
        <v>2.2651945737308159E-2</v>
      </c>
      <c r="K617" s="98">
        <v>1.8993080000000006E-2</v>
      </c>
      <c r="M617" s="118">
        <f t="shared" si="31"/>
        <v>1.643517616728454E-2</v>
      </c>
    </row>
    <row r="618" spans="2:13" ht="23.25" x14ac:dyDescent="0.35">
      <c r="C618" s="73" t="s">
        <v>475</v>
      </c>
      <c r="D618" s="74"/>
      <c r="E618" s="77">
        <v>4</v>
      </c>
      <c r="F618" s="81">
        <v>1.7817599999999999E-2</v>
      </c>
      <c r="G618" s="81"/>
      <c r="H618" s="81">
        <v>2.9588567580000002E-3</v>
      </c>
      <c r="I618" s="82">
        <v>3.1482235905120003E-3</v>
      </c>
      <c r="J618" s="82">
        <f t="shared" si="32"/>
        <v>3.3371170059427204E-3</v>
      </c>
      <c r="K618" s="98">
        <v>1.6529640000000002E-2</v>
      </c>
      <c r="M618" s="118">
        <f t="shared" si="31"/>
        <v>1.721691893893031E-2</v>
      </c>
    </row>
    <row r="619" spans="2:13" ht="23.25" x14ac:dyDescent="0.35">
      <c r="C619" s="73" t="s">
        <v>476</v>
      </c>
      <c r="D619" s="74">
        <v>4</v>
      </c>
      <c r="E619" s="77">
        <v>5</v>
      </c>
      <c r="F619" s="81">
        <v>2.2925764800000005E-2</v>
      </c>
      <c r="G619" s="81"/>
      <c r="H619" s="81">
        <v>2.0084361023999998E-2</v>
      </c>
      <c r="I619" s="82">
        <v>2.1369760129535998E-2</v>
      </c>
      <c r="J619" s="82">
        <f t="shared" si="32"/>
        <v>2.2651945737308159E-2</v>
      </c>
      <c r="K619" s="98">
        <v>2.1227560000000003E-2</v>
      </c>
      <c r="M619" s="118">
        <f t="shared" si="31"/>
        <v>1.8848414567284536E-2</v>
      </c>
    </row>
    <row r="620" spans="2:13" ht="23.25" x14ac:dyDescent="0.35">
      <c r="C620" s="73" t="s">
        <v>477</v>
      </c>
      <c r="D620" s="74">
        <v>5</v>
      </c>
      <c r="E620" s="77">
        <v>6</v>
      </c>
      <c r="F620" s="81">
        <v>3.0165480000000004E-3</v>
      </c>
      <c r="G620" s="81"/>
      <c r="H620" s="81">
        <v>1.8769313575999997E-2</v>
      </c>
      <c r="I620" s="82">
        <v>1.9970549644863996E-2</v>
      </c>
      <c r="J620" s="82">
        <f>J614/4</f>
        <v>3.3371170059427204E-3</v>
      </c>
      <c r="K620" s="98">
        <v>2.7931000000000002E-3</v>
      </c>
      <c r="M620" s="118">
        <f t="shared" si="31"/>
        <v>2.4158669389303107E-3</v>
      </c>
    </row>
    <row r="621" spans="2:13" ht="23.25" hidden="1" x14ac:dyDescent="0.35">
      <c r="C621" s="73" t="s">
        <v>477</v>
      </c>
      <c r="D621" s="74"/>
      <c r="E621" s="77"/>
      <c r="F621" s="107">
        <v>3.0165480000000004E-3</v>
      </c>
      <c r="G621" s="107"/>
      <c r="H621" s="81">
        <v>1.8769313575999997E-2</v>
      </c>
      <c r="I621" s="82">
        <v>1.9970549644863996E-2</v>
      </c>
      <c r="J621" s="82">
        <f t="shared" ref="J621:J623" si="33">SUM(I621*$G$24)</f>
        <v>2.1168782623555836E-2</v>
      </c>
      <c r="K621" s="98"/>
      <c r="M621" s="118">
        <f t="shared" si="31"/>
        <v>-7.9383287224005011E-4</v>
      </c>
    </row>
    <row r="622" spans="2:13" ht="23.25" x14ac:dyDescent="0.35">
      <c r="C622" s="131" t="s">
        <v>478</v>
      </c>
      <c r="D622" s="74">
        <v>7</v>
      </c>
      <c r="E622" s="77">
        <v>7</v>
      </c>
      <c r="F622" s="101">
        <v>1.8099288000000005E-2</v>
      </c>
      <c r="G622" s="101"/>
      <c r="H622" s="81">
        <v>1.8769313575999997E-2</v>
      </c>
      <c r="I622" s="82">
        <v>1.9970549644863996E-2</v>
      </c>
      <c r="J622" s="82">
        <f t="shared" si="33"/>
        <v>2.1168782623555836E-2</v>
      </c>
      <c r="K622" s="98">
        <v>1.6758600000000002E-2</v>
      </c>
      <c r="M622" s="118">
        <f t="shared" si="31"/>
        <v>1.4288907127759955E-2</v>
      </c>
    </row>
    <row r="623" spans="2:13" ht="23.25" x14ac:dyDescent="0.35">
      <c r="C623" s="73" t="s">
        <v>479</v>
      </c>
      <c r="D623" s="74">
        <v>8</v>
      </c>
      <c r="E623" s="77">
        <v>8</v>
      </c>
      <c r="F623" s="81">
        <v>0</v>
      </c>
      <c r="G623" s="81"/>
      <c r="H623" s="81">
        <v>0</v>
      </c>
      <c r="I623" s="82">
        <v>0</v>
      </c>
      <c r="J623" s="82">
        <f t="shared" si="33"/>
        <v>0</v>
      </c>
      <c r="K623" s="98">
        <v>0</v>
      </c>
      <c r="M623" s="118">
        <f t="shared" si="31"/>
        <v>0</v>
      </c>
    </row>
    <row r="624" spans="2:13" ht="23.25" x14ac:dyDescent="0.35">
      <c r="C624" s="73" t="s">
        <v>480</v>
      </c>
      <c r="D624" s="74">
        <v>9</v>
      </c>
      <c r="E624" s="77">
        <v>9</v>
      </c>
      <c r="F624" s="81">
        <v>3.0165480000000004E-3</v>
      </c>
      <c r="G624" s="81"/>
      <c r="H624" s="81">
        <v>2.9588567580000002E-3</v>
      </c>
      <c r="I624" s="82">
        <v>3.1482235905120003E-3</v>
      </c>
      <c r="J624" s="82">
        <f>J614/4</f>
        <v>3.3371170059427204E-3</v>
      </c>
      <c r="K624" s="98">
        <v>2.7931000000000002E-3</v>
      </c>
      <c r="M624" s="118">
        <f t="shared" si="31"/>
        <v>2.4158669389303107E-3</v>
      </c>
    </row>
    <row r="625" spans="3:13" ht="23.25" x14ac:dyDescent="0.35">
      <c r="C625" s="73" t="s">
        <v>481</v>
      </c>
      <c r="D625" s="74"/>
      <c r="E625" s="77"/>
      <c r="F625" s="81"/>
      <c r="G625" s="81"/>
      <c r="H625" s="81">
        <v>0</v>
      </c>
      <c r="I625" s="81">
        <v>0</v>
      </c>
      <c r="J625" s="82">
        <f>SUM(I625*$G$24)</f>
        <v>0</v>
      </c>
      <c r="K625" s="98"/>
      <c r="M625" s="118">
        <f t="shared" si="31"/>
        <v>0</v>
      </c>
    </row>
    <row r="626" spans="3:13" ht="23.25" x14ac:dyDescent="0.35">
      <c r="C626" s="73" t="s">
        <v>482</v>
      </c>
      <c r="D626" s="74">
        <v>10</v>
      </c>
      <c r="E626" s="77">
        <v>10</v>
      </c>
      <c r="F626" s="81">
        <v>0</v>
      </c>
      <c r="G626" s="81"/>
      <c r="H626" s="81">
        <v>1.8854721260388316E-2</v>
      </c>
      <c r="I626" s="82">
        <v>2.0136984337893293E-2</v>
      </c>
      <c r="J626" s="82">
        <v>0</v>
      </c>
      <c r="K626" s="98">
        <v>0</v>
      </c>
      <c r="M626" s="118">
        <f t="shared" si="31"/>
        <v>0</v>
      </c>
    </row>
  </sheetData>
  <mergeCells count="15">
    <mergeCell ref="I389:I394"/>
    <mergeCell ref="B133:B136"/>
    <mergeCell ref="B196:B197"/>
    <mergeCell ref="B158:B159"/>
    <mergeCell ref="B166:B169"/>
    <mergeCell ref="B172:B173"/>
    <mergeCell ref="B190:B191"/>
    <mergeCell ref="B194:B195"/>
    <mergeCell ref="H389:H394"/>
    <mergeCell ref="G389:G394"/>
    <mergeCell ref="C151:C152"/>
    <mergeCell ref="B151:B152"/>
    <mergeCell ref="B140:B142"/>
    <mergeCell ref="F389:F394"/>
    <mergeCell ref="E389:E394"/>
  </mergeCells>
  <phoneticPr fontId="3" type="noConversion"/>
  <printOptions gridLines="1"/>
  <pageMargins left="0.70866141732283472" right="0.70866141732283472" top="0.74803149606299213" bottom="0.74803149606299213" header="0.31496062992125984" footer="0.31496062992125984"/>
  <pageSetup paperSize="9" scale="34" orientation="portrait" r:id="rId1"/>
  <headerFooter alignWithMargins="0">
    <oddFooter>Page &amp;P of &amp;N</oddFooter>
  </headerFooter>
  <rowBreaks count="7" manualBreakCount="7">
    <brk id="99" max="16383" man="1"/>
    <brk id="188" max="16383" man="1"/>
    <brk id="265" max="16383" man="1"/>
    <brk id="312" max="16383" man="1"/>
    <brk id="398" max="16383" man="1"/>
    <brk id="493" max="16383" man="1"/>
    <brk id="5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Sheet2</vt:lpstr>
      <vt:lpstr>Sheet1</vt:lpstr>
      <vt:lpstr>Sheet3</vt:lpstr>
      <vt:lpstr>Sheet1!Print_Area</vt:lpstr>
      <vt:lpstr>Sheet2!Print_Area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Pearson</dc:creator>
  <cp:lastModifiedBy>lungisanin</cp:lastModifiedBy>
  <cp:lastPrinted>2017-03-15T15:36:35Z</cp:lastPrinted>
  <dcterms:created xsi:type="dcterms:W3CDTF">2005-03-22T17:11:17Z</dcterms:created>
  <dcterms:modified xsi:type="dcterms:W3CDTF">2017-10-18T13:44:49Z</dcterms:modified>
</cp:coreProperties>
</file>